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be7c9b3484c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a7958ce2e0f947c7"/>
    <x:sheet xmlns:r="http://schemas.openxmlformats.org/officeDocument/2006/relationships" name="Modeled Scores" sheetId="2" r:id="R97f1f35995a0499f"/>
    <x:sheet xmlns:r="http://schemas.openxmlformats.org/officeDocument/2006/relationships" name="Assumptions" sheetId="3" r:id="R5b33a4aeb7f942c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0.0%"/>
    <x:numFmt numFmtId="201" formatCode="0.00"/>
    <x:numFmt numFmtId="202" formatCode="0%"/>
    <x:numFmt numFmtId="203" formatCode="+0%;-0%;0%"/>
    <x:numFmt numFmtId="204" formatCode="0"/>
    <x:numFmt numFmtId="205" formatCode="+0.0%;-0.0%;0.0%"/>
  </x:numFmts>
  <x:fonts count="6">
    <x:font>
      <x:sz val="11"/>
      <x:name val="Carlito"/>
    </x:font>
    <x:font>
      <x:b/>
      <x:sz val="11"/>
      <x:color rgb="FFFFFFFF"/>
      <x:name val="Carlito"/>
    </x:font>
    <x:font>
      <x:b/>
      <x:sz val="11"/>
      <x:color rgb="FF2E2B31"/>
      <x:name val="Carlito"/>
    </x:font>
    <x:font>
      <x:sz val="11"/>
      <x:color rgb="FF6E6870"/>
      <x:name val="Carlito"/>
    </x:font>
    <x:font>
      <x:b/>
      <x:sz val="11"/>
      <x:color rgb="FF3C1764"/>
      <x:name val="Carlito"/>
    </x:font>
    <x:font>
      <x:sz val="11"/>
      <x:color rgb="FF2E2B3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3C1764"/>
      </x:patternFill>
    </x:fill>
    <x:fill>
      <x:patternFill patternType="solid">
        <x:fgColor rgb="FFF4D06F"/>
      </x:patternFill>
    </x:fill>
    <x:fill>
      <x:patternFill patternType="solid">
        <x:fgColor rgb="FF6C35A5"/>
      </x:patternFill>
    </x:fill>
    <x:fill>
      <x:patternFill patternType="solid">
        <x:fgColor rgb="FFEEE5F3"/>
      </x:patternFill>
    </x:fill>
    <x:fill>
      <x:patternFill patternType="solid">
        <x:fgColor rgb="FFFFFFFF"/>
      </x:patternFill>
    </x:fill>
    <x:fill>
      <x:patternFill patternType="solid">
        <x:fgColor rgb="FFF7F2FA"/>
      </x:patternFill>
    </x:fill>
  </x:fills>
  <x:borders count="16">
    <x:border/>
    <x:border>
      <x:bottom style="thin">
        <x:color rgb="FFD8CFDB"/>
      </x:bottom>
    </x:border>
    <x:border>
      <x:top style="thin">
        <x:color rgb="FFD8CFDB"/>
      </x:top>
      <x:bottom style="thin">
        <x:color rgb="FFD8CFDB"/>
      </x:bottom>
    </x:border>
    <x:border>
      <x:bottom style="thin">
        <x:color rgb="FFE9E2EC"/>
      </x:bottom>
    </x:border>
    <x:border>
      <x:top style="thin">
        <x:color rgb="FFE9E2EC"/>
      </x:top>
      <x:bottom style="thin">
        <x:color rgb="FFE9E2EC"/>
      </x:bottom>
    </x:border>
    <x:border>
      <x:top style="thin">
        <x:color rgb="FFE9E2EC"/>
      </x:top>
    </x:border>
    <x:border>
      <x:top style="medium">
        <x:color rgb="FF6C35A5"/>
      </x:top>
    </x:border>
    <x:border>
      <x:left style="thin">
        <x:color rgb="FFD8CFDB"/>
      </x:left>
      <x:top style="thin">
        <x:color rgb="FFD8CFDB"/>
      </x:top>
      <x:bottom style="thin">
        <x:color rgb="FFD8CFDB"/>
      </x:bottom>
    </x:border>
    <x:border>
      <x:right style="thin">
        <x:color rgb="FFD8CFDB"/>
      </x:right>
      <x:top style="thin">
        <x:color rgb="FFD8CFDB"/>
      </x:top>
      <x:bottom style="thin">
        <x:color rgb="FFD8CFDB"/>
      </x:bottom>
    </x:border>
    <x:border>
      <x:left style="thin">
        <x:color rgb="FFD8CFDB"/>
      </x:left>
      <x:top style="thin">
        <x:color rgb="FFD8CFDB"/>
      </x:top>
    </x:border>
    <x:border>
      <x:top style="thin">
        <x:color rgb="FFD8CFDB"/>
      </x:top>
    </x:border>
    <x:border>
      <x:right style="thin">
        <x:color rgb="FFD8CFDB"/>
      </x:right>
      <x:top style="thin">
        <x:color rgb="FFD8CFDB"/>
      </x:top>
    </x:border>
    <x:border>
      <x:left style="thin">
        <x:color rgb="FFD8CFDB"/>
      </x:left>
    </x:border>
    <x:border>
      <x:right style="thin">
        <x:color rgb="FFD8CFDB"/>
      </x:right>
    </x:border>
    <x:border>
      <x:left style="thin">
        <x:color rgb="FFD8CFDB"/>
      </x:left>
      <x:bottom style="thin">
        <x:color rgb="FFD8CFDB"/>
      </x:bottom>
    </x:border>
    <x:border>
      <x:right style="thin">
        <x:color rgb="FFD8CFDB"/>
      </x:right>
      <x:bottom style="thin">
        <x:color rgb="FFD8CFDB"/>
      </x:bottom>
    </x:border>
  </x:borders>
  <x:cellStyleXfs count="1">
    <x:xf numFmtId="0" fontId="0" fillId="0" borderId="0"/>
  </x:cellStyleXfs>
  <x:cellXfs count="13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200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201" fontId="0" fillId="0" borderId="2" xfId="0" applyNumberFormat="1" applyFont="1" applyFill="1" applyBorder="1"/>
    <x:xf numFmtId="0" fontId="2" fillId="0" borderId="1" xfId="0" applyNumberFormat="1" applyFont="1" applyFill="1" applyBorder="1"/>
    <x:xf numFmtId="0" fontId="2" fillId="0" borderId="2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0" fontId="2" fillId="0" borderId="2" xfId="0" applyNumberFormat="1" applyFont="1" applyFill="1" applyBorder="1" applyAlignment="1">
      <x:alignment wrapText="1"/>
    </x:xf>
    <x:xf numFmtId="0" fontId="0" fillId="0" borderId="2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200" fontId="0" fillId="0" borderId="2" xfId="0" applyNumberFormat="1" applyFont="1" applyFill="1" applyBorder="1" applyAlignment="1">
      <x:alignment wrapText="1"/>
    </x:xf>
    <x:xf numFmtId="201" fontId="0" fillId="0" borderId="2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/>
    </x:xf>
    <x:xf numFmtId="202" fontId="0" fillId="0" borderId="0" xfId="0" applyNumberFormat="1" applyFont="1" applyFill="1" applyBorder="1"/>
    <x:xf numFmtId="203" fontId="0" fillId="0" borderId="0" xfId="0" applyNumberFormat="1" applyFont="1" applyFill="1" applyBorder="1"/>
    <x:xf numFmtId="0" fontId="0" fillId="0" borderId="3" xfId="0" applyNumberFormat="1" applyFont="1" applyFill="1" applyBorder="1"/>
    <x:xf numFmtId="202" fontId="0" fillId="0" borderId="3" xfId="0" applyNumberFormat="1" applyFont="1" applyFill="1" applyBorder="1"/>
    <x:xf numFmtId="203" fontId="0" fillId="0" borderId="3" xfId="0" applyNumberFormat="1" applyFont="1" applyFill="1" applyBorder="1"/>
    <x:xf numFmtId="0" fontId="0" fillId="0" borderId="4" xfId="0" applyNumberFormat="1" applyFont="1" applyFill="1" applyBorder="1"/>
    <x:xf numFmtId="202" fontId="0" fillId="0" borderId="4" xfId="0" applyNumberFormat="1" applyFont="1" applyFill="1" applyBorder="1"/>
    <x:xf numFmtId="203" fontId="0" fillId="0" borderId="4" xfId="0" applyNumberFormat="1" applyFont="1" applyFill="1" applyBorder="1"/>
    <x:xf numFmtId="0" fontId="0" fillId="0" borderId="5" xfId="0" applyNumberFormat="1" applyFont="1" applyFill="1" applyBorder="1"/>
    <x:xf numFmtId="202" fontId="0" fillId="0" borderId="5" xfId="0" applyNumberFormat="1" applyFont="1" applyFill="1" applyBorder="1"/>
    <x:xf numFmtId="203" fontId="0" fillId="0" borderId="5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0" fillId="0" borderId="3" xfId="0" applyNumberFormat="1" applyFont="1" applyFill="1" applyBorder="1" applyAlignment="1">
      <x:alignment horizontal="center"/>
    </x:xf>
    <x:xf numFmtId="202" fontId="0" fillId="0" borderId="3" xfId="0" applyNumberFormat="1" applyFont="1" applyFill="1" applyBorder="1" applyAlignment="1">
      <x:alignment horizontal="center"/>
    </x:xf>
    <x:xf numFmtId="203" fontId="0" fillId="0" borderId="3" xfId="0" applyNumberFormat="1" applyFont="1" applyFill="1" applyBorder="1" applyAlignment="1">
      <x:alignment horizontal="center"/>
    </x:xf>
    <x:xf numFmtId="0" fontId="0" fillId="0" borderId="4" xfId="0" applyNumberFormat="1" applyFont="1" applyFill="1" applyBorder="1" applyAlignment="1">
      <x:alignment horizontal="center"/>
    </x:xf>
    <x:xf numFmtId="202" fontId="0" fillId="0" borderId="4" xfId="0" applyNumberFormat="1" applyFont="1" applyFill="1" applyBorder="1" applyAlignment="1">
      <x:alignment horizontal="center"/>
    </x:xf>
    <x:xf numFmtId="203" fontId="0" fillId="0" borderId="4" xfId="0" applyNumberFormat="1" applyFont="1" applyFill="1" applyBorder="1" applyAlignment="1">
      <x:alignment horizontal="center"/>
    </x:xf>
    <x:xf numFmtId="0" fontId="0" fillId="0" borderId="5" xfId="0" applyNumberFormat="1" applyFont="1" applyFill="1" applyBorder="1" applyAlignment="1">
      <x:alignment horizontal="center"/>
    </x:xf>
    <x:xf numFmtId="202" fontId="0" fillId="0" borderId="5" xfId="0" applyNumberFormat="1" applyFont="1" applyFill="1" applyBorder="1" applyAlignment="1">
      <x:alignment horizontal="center"/>
    </x:xf>
    <x:xf numFmtId="203" fontId="0" fillId="0" borderId="5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201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4" fillId="5" borderId="0" xfId="0" applyNumberFormat="1" applyFont="1" applyFill="1" applyBorder="1"/>
    <x:xf numFmtId="201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4" fillId="5" borderId="6" xfId="0" applyNumberFormat="1" applyFont="1" applyFill="1" applyBorder="1"/>
    <x:xf numFmtId="201" fontId="4" fillId="5" borderId="6" xfId="0" applyNumberFormat="1" applyFont="1" applyFill="1" applyBorder="1"/>
    <x:xf numFmtId="20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2" xfId="0" applyNumberFormat="1" applyFont="1" applyFill="1" applyBorder="1"/>
    <x:xf numFmtId="0" fontId="4" fillId="5" borderId="8" xfId="0" applyNumberFormat="1" applyFont="1" applyFill="1" applyBorder="1"/>
    <x:xf numFmtId="0" fontId="4" fillId="5" borderId="7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8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8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9" xfId="0" applyNumberFormat="1" applyFont="1" applyFill="1" applyBorder="1"/>
    <x:xf numFmtId="0" fontId="2" fillId="6" borderId="10" xfId="0" applyNumberFormat="1" applyFont="1" applyFill="1" applyBorder="1"/>
    <x:xf numFmtId="0" fontId="2" fillId="6" borderId="11" xfId="0" applyNumberFormat="1" applyFont="1" applyFill="1" applyBorder="1"/>
    <x:xf numFmtId="0" fontId="2" fillId="6" borderId="12" xfId="0" applyNumberFormat="1" applyFont="1" applyFill="1" applyBorder="1"/>
    <x:xf numFmtId="0" fontId="2" fillId="6" borderId="13" xfId="0" applyNumberFormat="1" applyFont="1" applyFill="1" applyBorder="1"/>
    <x:xf numFmtId="0" fontId="2" fillId="6" borderId="14" xfId="0" applyNumberFormat="1" applyFont="1" applyFill="1" applyBorder="1"/>
    <x:xf numFmtId="0" fontId="2" fillId="6" borderId="1" xfId="0" applyNumberFormat="1" applyFont="1" applyFill="1" applyBorder="1"/>
    <x:xf numFmtId="0" fontId="2" fillId="6" borderId="15" xfId="0" applyNumberFormat="1" applyFont="1" applyFill="1" applyBorder="1"/>
    <x:xf numFmtId="0" fontId="2" fillId="6" borderId="9" xfId="0" applyNumberFormat="1" applyFont="1" applyFill="1" applyBorder="1" applyAlignment="1">
      <x:alignment horizontal="center"/>
    </x:xf>
    <x:xf numFmtId="0" fontId="2" fillId="6" borderId="10" xfId="0" applyNumberFormat="1" applyFont="1" applyFill="1" applyBorder="1" applyAlignment="1">
      <x:alignment horizontal="center"/>
    </x:xf>
    <x:xf numFmtId="0" fontId="2" fillId="6" borderId="11" xfId="0" applyNumberFormat="1" applyFont="1" applyFill="1" applyBorder="1" applyAlignment="1">
      <x:alignment horizontal="center"/>
    </x:xf>
    <x:xf numFmtId="0" fontId="2" fillId="6" borderId="12" xfId="0" applyNumberFormat="1" applyFont="1" applyFill="1" applyBorder="1" applyAlignment="1">
      <x:alignment horizontal="center"/>
    </x:xf>
    <x:xf numFmtId="0" fontId="2" fillId="6" borderId="0" xfId="0" applyNumberFormat="1" applyFont="1" applyFill="1" applyBorder="1" applyAlignment="1">
      <x:alignment horizontal="center"/>
    </x:xf>
    <x:xf numFmtId="0" fontId="2" fillId="6" borderId="13" xfId="0" applyNumberFormat="1" applyFont="1" applyFill="1" applyBorder="1" applyAlignment="1">
      <x:alignment horizontal="center"/>
    </x:xf>
    <x:xf numFmtId="0" fontId="2" fillId="6" borderId="14" xfId="0" applyNumberFormat="1" applyFont="1" applyFill="1" applyBorder="1" applyAlignment="1">
      <x:alignment horizontal="center"/>
    </x:xf>
    <x:xf numFmtId="0" fontId="2" fillId="6" borderId="1" xfId="0" applyNumberFormat="1" applyFont="1" applyFill="1" applyBorder="1" applyAlignment="1">
      <x:alignment horizontal="center"/>
    </x:xf>
    <x:xf numFmtId="0" fontId="2" fillId="6" borderId="15" xfId="0" applyNumberFormat="1" applyFont="1" applyFill="1" applyBorder="1" applyAlignment="1">
      <x:alignment horizontal="center"/>
    </x:xf>
    <x:xf numFmtId="0" fontId="2" fillId="6" borderId="9" xfId="0" applyNumberFormat="1" applyFont="1" applyFill="1" applyBorder="1" applyAlignment="1">
      <x:alignment horizontal="center" vertical="center"/>
    </x:xf>
    <x:xf numFmtId="0" fontId="2" fillId="6" borderId="10" xfId="0" applyNumberFormat="1" applyFont="1" applyFill="1" applyBorder="1" applyAlignment="1">
      <x:alignment horizontal="center" vertical="center"/>
    </x:xf>
    <x:xf numFmtId="0" fontId="2" fillId="6" borderId="11" xfId="0" applyNumberFormat="1" applyFont="1" applyFill="1" applyBorder="1" applyAlignment="1">
      <x:alignment horizontal="center" vertical="center"/>
    </x:xf>
    <x:xf numFmtId="0" fontId="2" fillId="6" borderId="12" xfId="0" applyNumberFormat="1" applyFont="1" applyFill="1" applyBorder="1" applyAlignment="1">
      <x:alignment horizontal="center" vertical="center"/>
    </x:xf>
    <x:xf numFmtId="0" fontId="2" fillId="6" borderId="0" xfId="0" applyNumberFormat="1" applyFont="1" applyFill="1" applyBorder="1" applyAlignment="1">
      <x:alignment horizontal="center" vertical="center"/>
    </x:xf>
    <x:xf numFmtId="0" fontId="2" fillId="6" borderId="13" xfId="0" applyNumberFormat="1" applyFont="1" applyFill="1" applyBorder="1" applyAlignment="1">
      <x:alignment horizontal="center" vertical="center"/>
    </x:xf>
    <x:xf numFmtId="0" fontId="2" fillId="6" borderId="14" xfId="0" applyNumberFormat="1" applyFont="1" applyFill="1" applyBorder="1" applyAlignment="1">
      <x:alignment horizontal="center" vertical="center"/>
    </x:xf>
    <x:xf numFmtId="0" fontId="2" fillId="6" borderId="1" xfId="0" applyNumberFormat="1" applyFont="1" applyFill="1" applyBorder="1" applyAlignment="1">
      <x:alignment horizontal="center" vertical="center"/>
    </x:xf>
    <x:xf numFmtId="0" fontId="2" fillId="6" borderId="15" xfId="0" applyNumberFormat="1" applyFont="1" applyFill="1" applyBorder="1" applyAlignment="1">
      <x:alignment horizontal="center" vertical="center"/>
    </x:xf>
    <x:xf numFmtId="204" fontId="2" fillId="6" borderId="9" xfId="0" applyNumberFormat="1" applyFont="1" applyFill="1" applyBorder="1" applyAlignment="1">
      <x:alignment horizontal="center" vertical="center"/>
    </x:xf>
    <x:xf numFmtId="200" fontId="2" fillId="6" borderId="9" xfId="0" applyNumberFormat="1" applyFont="1" applyFill="1" applyBorder="1" applyAlignment="1">
      <x:alignment horizontal="center" vertical="center"/>
    </x:xf>
    <x:xf numFmtId="205" fontId="2" fillId="6" borderId="9" xfId="0" applyNumberFormat="1" applyFont="1" applyFill="1" applyBorder="1" applyAlignment="1">
      <x:alignment horizontal="center" vertical="center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5" fillId="7" borderId="9" xfId="0" applyNumberFormat="1" applyFont="1" applyFill="1" applyBorder="1"/>
    <x:xf numFmtId="0" fontId="5" fillId="7" borderId="10" xfId="0" applyNumberFormat="1" applyFont="1" applyFill="1" applyBorder="1"/>
    <x:xf numFmtId="0" fontId="5" fillId="7" borderId="11" xfId="0" applyNumberFormat="1" applyFont="1" applyFill="1" applyBorder="1"/>
    <x:xf numFmtId="0" fontId="5" fillId="7" borderId="12" xfId="0" applyNumberFormat="1" applyFont="1" applyFill="1" applyBorder="1"/>
    <x:xf numFmtId="0" fontId="5" fillId="7" borderId="13" xfId="0" applyNumberFormat="1" applyFont="1" applyFill="1" applyBorder="1"/>
    <x:xf numFmtId="0" fontId="5" fillId="7" borderId="14" xfId="0" applyNumberFormat="1" applyFont="1" applyFill="1" applyBorder="1"/>
    <x:xf numFmtId="0" fontId="5" fillId="7" borderId="1" xfId="0" applyNumberFormat="1" applyFont="1" applyFill="1" applyBorder="1"/>
    <x:xf numFmtId="0" fontId="5" fillId="7" borderId="15" xfId="0" applyNumberFormat="1" applyFont="1" applyFill="1" applyBorder="1"/>
    <x:xf numFmtId="0" fontId="5" fillId="7" borderId="9" xfId="0" applyNumberFormat="1" applyFont="1" applyFill="1" applyBorder="1" applyAlignment="1">
      <x:alignment wrapText="1"/>
    </x:xf>
    <x:xf numFmtId="0" fontId="5" fillId="7" borderId="10" xfId="0" applyNumberFormat="1" applyFont="1" applyFill="1" applyBorder="1" applyAlignment="1">
      <x:alignment wrapText="1"/>
    </x:xf>
    <x:xf numFmtId="0" fontId="5" fillId="7" borderId="11" xfId="0" applyNumberFormat="1" applyFont="1" applyFill="1" applyBorder="1" applyAlignment="1">
      <x:alignment wrapText="1"/>
    </x:xf>
    <x:xf numFmtId="0" fontId="5" fillId="7" borderId="12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5" fillId="7" borderId="13" xfId="0" applyNumberFormat="1" applyFont="1" applyFill="1" applyBorder="1" applyAlignment="1">
      <x:alignment wrapText="1"/>
    </x:xf>
    <x:xf numFmtId="0" fontId="5" fillId="7" borderId="14" xfId="0" applyNumberFormat="1" applyFont="1" applyFill="1" applyBorder="1" applyAlignment="1">
      <x:alignment wrapText="1"/>
    </x:xf>
    <x:xf numFmtId="0" fontId="5" fillId="7" borderId="1" xfId="0" applyNumberFormat="1" applyFont="1" applyFill="1" applyBorder="1" applyAlignment="1">
      <x:alignment wrapText="1"/>
    </x:xf>
    <x:xf numFmtId="0" fontId="5" fillId="7" borderId="15" xfId="0" applyNumberFormat="1" applyFont="1" applyFill="1" applyBorder="1" applyAlignment="1">
      <x:alignment wrapText="1"/>
    </x:xf>
    <x:xf numFmtId="0" fontId="5" fillId="7" borderId="9" xfId="0" applyNumberFormat="1" applyFont="1" applyFill="1" applyBorder="1" applyAlignment="1">
      <x:alignment vertical="top" wrapText="1"/>
    </x:xf>
    <x:xf numFmtId="0" fontId="5" fillId="7" borderId="10" xfId="0" applyNumberFormat="1" applyFont="1" applyFill="1" applyBorder="1" applyAlignment="1">
      <x:alignment vertical="top" wrapText="1"/>
    </x:xf>
    <x:xf numFmtId="0" fontId="5" fillId="7" borderId="11" xfId="0" applyNumberFormat="1" applyFont="1" applyFill="1" applyBorder="1" applyAlignment="1">
      <x:alignment vertical="top" wrapText="1"/>
    </x:xf>
    <x:xf numFmtId="0" fontId="5" fillId="7" borderId="12" xfId="0" applyNumberFormat="1" applyFont="1" applyFill="1" applyBorder="1" applyAlignment="1">
      <x:alignment vertical="top" wrapText="1"/>
    </x:xf>
    <x:xf numFmtId="0" fontId="5" fillId="7" borderId="0" xfId="0" applyNumberFormat="1" applyFont="1" applyFill="1" applyBorder="1" applyAlignment="1">
      <x:alignment vertical="top" wrapText="1"/>
    </x:xf>
    <x:xf numFmtId="0" fontId="5" fillId="7" borderId="13" xfId="0" applyNumberFormat="1" applyFont="1" applyFill="1" applyBorder="1" applyAlignment="1">
      <x:alignment vertical="top" wrapText="1"/>
    </x:xf>
    <x:xf numFmtId="0" fontId="5" fillId="7" borderId="14" xfId="0" applyNumberFormat="1" applyFont="1" applyFill="1" applyBorder="1" applyAlignment="1">
      <x:alignment vertical="top" wrapText="1"/>
    </x:xf>
    <x:xf numFmtId="0" fontId="5" fillId="7" borderId="1" xfId="0" applyNumberFormat="1" applyFont="1" applyFill="1" applyBorder="1" applyAlignment="1">
      <x:alignment vertical="top" wrapText="1"/>
    </x:xf>
    <x:xf numFmtId="0" fontId="5" fillId="7" borderId="15" xfId="0" applyNumberFormat="1" applyFont="1" applyFill="1" applyBorder="1" applyAlignment="1">
      <x:alignment vertical="top" wrapText="1"/>
    </x:xf>
    <x:xf numFmtId="0" fontId="3" fillId="7" borderId="0" xfId="0" applyNumberFormat="1" applyFont="1" applyFill="1" applyBorder="1"/>
    <x:xf numFmtId="0" fontId="3" fillId="7" borderId="0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  <x:color rgb="FF2E8B57"/>
      </x:font>
      <x:fill>
        <x:patternFill patternType="solid">
          <x:bgColor rgb="FFE9F6EF"/>
        </x:patternFill>
      </x:fill>
    </x:dxf>
    <x:dxf>
      <x:font>
        <x:b/>
        <x:color rgb="FF6C35A5"/>
      </x:font>
      <x:fill>
        <x:patternFill patternType="solid">
          <x:bgColor rgb="FFF7F2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177e8be5f14b56" /><Relationship Type="http://schemas.openxmlformats.org/officeDocument/2006/relationships/theme" Target="/xl/theme/theme1.xml" Id="Re7bcee8e37be40fe" /><Relationship Type="http://schemas.openxmlformats.org/officeDocument/2006/relationships/sharedStrings" Target="/xl/sharedStrings.xml" Id="Rbecf9551ba2d4377" /><Relationship Type="http://schemas.openxmlformats.org/officeDocument/2006/relationships/worksheet" Target="/xl/worksheets/sheet1.xml" Id="Ra7958ce2e0f947c7" /><Relationship Type="http://schemas.openxmlformats.org/officeDocument/2006/relationships/worksheet" Target="/xl/worksheets/sheet2.xml" Id="R97f1f35995a0499f" /><Relationship Type="http://schemas.openxmlformats.org/officeDocument/2006/relationships/worksheet" Target="/xl/worksheets/sheet3.xml" Id="R5b33a4aeb7f942c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0" hidden="0" customWidth="1"/>
    <x:col min="3" max="3" width="20" hidden="0" customWidth="1"/>
    <x:col min="4" max="4" width="15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28" customHeight="1">
      <x:c r="A1" s="4" t="str">
        <x:v>ShieldHer AI — Real or AI? Score Summary</x:v>
      </x:c>
      <x:c r="B1" s="4"/>
      <x:c r="C1" s="4"/>
      <x:c r="D1" s="4"/>
      <x:c r="E1" s="4"/>
      <x:c r="F1" s="4"/>
      <x:c r="G1" s="4"/>
      <x:c r="H1" s="4"/>
      <x:c r="I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</x:row>
    <x:row r="3" ht="34" customHeight="1">
      <x:c r="A3" s="8" t="str">
        <x:v>MODELED / ILLUSTRATIVE — The 100 rows are a reproducible model, not participant-level observed data. The baseline matches your ≈60% wrong estimate; the 80% post-learning average is an illustrative assumption.</x:v>
      </x:c>
      <x:c r="B3" s="8"/>
      <x:c r="C3" s="8"/>
      <x:c r="D3" s="8"/>
      <x:c r="E3" s="8"/>
      <x:c r="F3" s="8"/>
      <x:c r="G3" s="8"/>
      <x:c r="H3" s="8"/>
      <x:c r="I3" s="8"/>
    </x:row>
    <x:row r="4" ht="34" customHeight="1">
      <x:c r="A4" s="8"/>
      <x:c r="B4" s="8"/>
      <x:c r="C4" s="8"/>
      <x:c r="D4" s="8"/>
      <x:c r="E4" s="8"/>
      <x:c r="F4" s="8"/>
      <x:c r="G4" s="8"/>
      <x:c r="H4" s="8"/>
      <x:c r="I4" s="8"/>
    </x:row>
    <x:row r="6">
      <x:c r="A6" s="69" t="str">
        <x:v>Participants</x:v>
      </x:c>
      <x:c r="B6" s="70"/>
      <x:c r="C6" s="71"/>
      <x:c r="D6" s="69" t="str">
        <x:v>Baseline average</x:v>
      </x:c>
      <x:c r="E6" s="70"/>
      <x:c r="F6" s="71"/>
      <x:c r="G6" s="69" t="str">
        <x:v>Modeled post average</x:v>
      </x:c>
      <x:c r="H6" s="70"/>
      <x:c r="I6" s="71"/>
    </x:row>
    <x:row r="7">
      <x:c r="A7" s="100" t="n">
        <x:f>COUNTA('Modeled Scores'!$A$5:$A$104)</x:f>
        <x:v>100</x:v>
      </x:c>
      <x:c r="B7" s="92"/>
      <x:c r="C7" s="93"/>
      <x:c r="D7" s="101" t="n">
        <x:f>AVERAGE('Modeled Scores'!$C$5:$C$104)</x:f>
        <x:v>0.4</x:v>
      </x:c>
      <x:c r="E7" s="92"/>
      <x:c r="F7" s="93"/>
      <x:c r="G7" s="101" t="n">
        <x:f>AVERAGE('Modeled Scores'!$E$5:$E$104)</x:f>
        <x:v>0.8</x:v>
      </x:c>
      <x:c r="H7" s="92"/>
      <x:c r="I7" s="93"/>
    </x:row>
    <x:row r="8">
      <x:c r="A8" s="94"/>
      <x:c r="B8" s="95"/>
      <x:c r="C8" s="96"/>
      <x:c r="D8" s="94"/>
      <x:c r="E8" s="95"/>
      <x:c r="F8" s="96"/>
      <x:c r="G8" s="94"/>
      <x:c r="H8" s="95"/>
      <x:c r="I8" s="96"/>
    </x:row>
    <x:row r="9">
      <x:c r="A9" s="97"/>
      <x:c r="B9" s="98"/>
      <x:c r="C9" s="99"/>
      <x:c r="D9" s="97"/>
      <x:c r="E9" s="98"/>
      <x:c r="F9" s="99"/>
      <x:c r="G9" s="97"/>
      <x:c r="H9" s="98"/>
      <x:c r="I9" s="99"/>
    </x:row>
    <x:row r="11">
      <x:c r="A11" s="69" t="str">
        <x:v>Average improvement</x:v>
      </x:c>
      <x:c r="B11" s="70"/>
      <x:c r="C11" s="71"/>
      <x:c r="D11" s="69" t="str">
        <x:v>Improved rows</x:v>
      </x:c>
      <x:c r="E11" s="70"/>
      <x:c r="F11" s="71"/>
      <x:c r="G11" s="69" t="str">
        <x:v>No-change rows</x:v>
      </x:c>
      <x:c r="H11" s="70"/>
      <x:c r="I11" s="71"/>
    </x:row>
    <x:row r="12">
      <x:c r="A12" s="102" t="n">
        <x:f>AVERAGE('Modeled Scores'!$F$5:$F$104)</x:f>
        <x:v>0.4</x:v>
      </x:c>
      <x:c r="B12" s="92"/>
      <x:c r="C12" s="93"/>
      <x:c r="D12" s="100" t="n">
        <x:f>COUNTIF('Modeled Scores'!$G$5:$G$104,"Improved")</x:f>
        <x:v>89</x:v>
      </x:c>
      <x:c r="E12" s="92"/>
      <x:c r="F12" s="93"/>
      <x:c r="G12" s="100" t="n">
        <x:f>COUNTIF('Modeled Scores'!$G$5:$G$104,"No change")</x:f>
        <x:v>11</x:v>
      </x:c>
      <x:c r="H12" s="92"/>
      <x:c r="I12" s="93"/>
    </x:row>
    <x:row r="13">
      <x:c r="A13" s="94"/>
      <x:c r="B13" s="95"/>
      <x:c r="C13" s="96"/>
      <x:c r="D13" s="94"/>
      <x:c r="E13" s="95"/>
      <x:c r="F13" s="96"/>
      <x:c r="G13" s="94"/>
      <x:c r="H13" s="95"/>
      <x:c r="I13" s="96"/>
    </x:row>
    <x:row r="14">
      <x:c r="A14" s="97"/>
      <x:c r="B14" s="98"/>
      <x:c r="C14" s="99"/>
      <x:c r="D14" s="97"/>
      <x:c r="E14" s="98"/>
      <x:c r="F14" s="99"/>
      <x:c r="G14" s="97"/>
      <x:c r="H14" s="98"/>
      <x:c r="I14" s="99"/>
    </x:row>
    <x:row r="17">
      <x:c r="A17" s="10" t="str">
        <x:v>Score / 4</x:v>
      </x:c>
      <x:c r="B17" s="10" t="str">
        <x:v>Baseline count</x:v>
      </x:c>
      <x:c r="C17" s="10" t="str">
        <x:v>Modeled post count</x:v>
      </x:c>
      <x:c r="E17" s="10" t="str">
        <x:v>How to read this workbook</x:v>
      </x:c>
      <x:c r="F17" s="10"/>
      <x:c r="G17" s="10"/>
      <x:c r="H17" s="10"/>
      <x:c r="I17" s="10"/>
    </x:row>
    <x:row r="18" ht="28" customHeight="1">
      <x:c r="A18" s="13" t="n">
        <x:v>0</x:v>
      </x:c>
      <x:c r="B18" s="13" t="n">
        <x:f>COUNTIF('Modeled Scores'!$B$5:$B$104,A18)</x:f>
        <x:v>10</x:v>
      </x:c>
      <x:c r="C18" s="13" t="n">
        <x:f>COUNTIF('Modeled Scores'!$D$5:$D$104,A18)</x:f>
        <x:v>1</x:v>
      </x:c>
      <x:c r="E18" s="122" t="str">
        <x:v>• Baseline distribution totals 160 correct points out of 400 possible = 40% correct, matching ≈60% wrong.
• Modeled post distribution totals 320/400 = 80% correct.
• Purple/green data bars show each modeled row’s score level.
• Replace the modeled rows with the real export before citing participant-level results.</x:v>
      </x:c>
      <x:c r="F18" s="123"/>
      <x:c r="G18" s="123"/>
      <x:c r="H18" s="123"/>
      <x:c r="I18" s="124"/>
    </x:row>
    <x:row r="19" ht="28" customHeight="1">
      <x:c r="A19" s="14" t="n">
        <x:v>1</x:v>
      </x:c>
      <x:c r="B19" s="14" t="n">
        <x:f>COUNTIF('Modeled Scores'!$B$5:$B$104,A19)</x:f>
        <x:v>40</x:v>
      </x:c>
      <x:c r="C19" s="14" t="n">
        <x:f>COUNTIF('Modeled Scores'!$D$5:$D$104,A19)</x:f>
        <x:v>4</x:v>
      </x:c>
      <x:c r="E19" s="125"/>
      <x:c r="F19" s="126"/>
      <x:c r="G19" s="126"/>
      <x:c r="H19" s="126"/>
      <x:c r="I19" s="127"/>
    </x:row>
    <x:row r="20" ht="28" customHeight="1">
      <x:c r="A20" s="14" t="n">
        <x:v>2</x:v>
      </x:c>
      <x:c r="B20" s="14" t="n">
        <x:f>COUNTIF('Modeled Scores'!$B$5:$B$104,A20)</x:f>
        <x:v>35</x:v>
      </x:c>
      <x:c r="C20" s="14" t="n">
        <x:f>COUNTIF('Modeled Scores'!$D$5:$D$104,A20)</x:f>
        <x:v>14</x:v>
      </x:c>
      <x:c r="E20" s="125"/>
      <x:c r="F20" s="126"/>
      <x:c r="G20" s="126"/>
      <x:c r="H20" s="126"/>
      <x:c r="I20" s="127"/>
    </x:row>
    <x:row r="21" ht="28" customHeight="1">
      <x:c r="A21" s="14" t="n">
        <x:v>3</x:v>
      </x:c>
      <x:c r="B21" s="14" t="n">
        <x:f>COUNTIF('Modeled Scores'!$B$5:$B$104,A21)</x:f>
        <x:v>10</x:v>
      </x:c>
      <x:c r="C21" s="14" t="n">
        <x:f>COUNTIF('Modeled Scores'!$D$5:$D$104,A21)</x:f>
        <x:v>36</x:v>
      </x:c>
      <x:c r="E21" s="125"/>
      <x:c r="F21" s="126"/>
      <x:c r="G21" s="126"/>
      <x:c r="H21" s="126"/>
      <x:c r="I21" s="127"/>
    </x:row>
    <x:row r="22" ht="28" customHeight="1">
      <x:c r="A22" s="14" t="n">
        <x:v>4</x:v>
      </x:c>
      <x:c r="B22" s="14" t="n">
        <x:f>COUNTIF('Modeled Scores'!$B$5:$B$104,A22)</x:f>
        <x:v>5</x:v>
      </x:c>
      <x:c r="C22" s="14" t="n">
        <x:f>COUNTIF('Modeled Scores'!$D$5:$D$104,A22)</x:f>
        <x:v>45</x:v>
      </x:c>
      <x:c r="E22" s="128"/>
      <x:c r="F22" s="129"/>
      <x:c r="G22" s="129"/>
      <x:c r="H22" s="129"/>
      <x:c r="I22" s="130"/>
    </x:row>
    <x:row r="24">
      <x:c r="A24" s="132" t="str">
        <x:v>Challenge: https://shieldher-ai.christina10jones.chatgpt.site/real-or-ai  •  Model prepared 2026-08-06</x:v>
      </x:c>
      <x:c r="B24" s="132"/>
      <x:c r="C24" s="132"/>
      <x:c r="D24" s="132"/>
      <x:c r="E24" s="132"/>
      <x:c r="F24" s="132"/>
      <x:c r="G24" s="132"/>
      <x:c r="H24" s="132"/>
      <x:c r="I24" s="132"/>
    </x:row>
  </x:sheetData>
  <x:mergeCells>
    <x:mergeCell ref="A1:I2"/>
    <x:mergeCell ref="A3:I4"/>
    <x:mergeCell ref="A6:C6"/>
    <x:mergeCell ref="A7:C9"/>
    <x:mergeCell ref="D6:F6"/>
    <x:mergeCell ref="D7:F9"/>
    <x:mergeCell ref="G6:I6"/>
    <x:mergeCell ref="G7:I9"/>
    <x:mergeCell ref="A11:C11"/>
    <x:mergeCell ref="A12:C14"/>
    <x:mergeCell ref="D11:F11"/>
    <x:mergeCell ref="D12:F14"/>
    <x:mergeCell ref="G11:I11"/>
    <x:mergeCell ref="G12:I14"/>
    <x:mergeCell ref="E17:I17"/>
    <x:mergeCell ref="E18:I22"/>
    <x:mergeCell ref="A24:I24"/>
  </x:mergeCells>
  <x:conditionalFormatting sqref="B18:B22">
    <x:cfRule type="dataBar" priority="1">
      <x:dataBar>
        <x:cfvo type="min"/>
        <x:cfvo type="max"/>
        <x:color rgb="FF6C35A5"/>
      </x:dataBar>
      <x:extLst>
        <x:ext xmlns:x14="http://schemas.microsoft.com/office/spreadsheetml/2009/9/main" uri="{B025F937-C7B1-47D3-B67F-A62EFF666E3E}">
          <x14:id>{8213237C-262D-8CED-9257-E0A72B4BD1FC}</x14:id>
        </x:ext>
      </x:extLst>
    </x:cfRule>
  </x:conditionalFormatting>
  <x:conditionalFormatting sqref="C18:C22">
    <x:cfRule type="dataBar" priority="2">
      <x:dataBar>
        <x:cfvo type="min"/>
        <x:cfvo type="max"/>
        <x:color rgb="FF2E8B57"/>
      </x:dataBar>
      <x:extLst>
        <x:ext xmlns:x14="http://schemas.microsoft.com/office/spreadsheetml/2009/9/main" uri="{B025F937-C7B1-47D3-B67F-A62EFF666E3E}">
          <x14:id>{74327466-E964-C229-8BA0-2CF9360A3A34}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8213237C-262D-8CED-9257-E0A72B4BD1FC}">
            <x14:dataBar gradient="1">
              <x14:cfvo type="min"/>
              <x14:cfvo type="max"/>
              <x14:fillColor rgb="FF6C35A5"/>
            </x14:dataBar>
          </x14:cfRule>
          <xm:sqref>B18:B22</xm:sqref>
        </x14:conditionalFormatting>
        <x14:conditionalFormatting>
          <x14:cfRule type="dataBar" priority="2" id="{74327466-E964-C229-8BA0-2CF9360A3A34}">
            <x14:dataBar gradient="1">
              <x14:cfvo type="min"/>
              <x14:cfvo type="max"/>
              <x14:fillColor rgb="FF2E8B57"/>
            </x14:dataBar>
          </x14:cfRule>
          <xm:sqref>C18:C22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3" hidden="0" customWidth="1"/>
    <x:col min="3" max="3" width="16" hidden="0" customWidth="1"/>
    <x:col min="4" max="4" width="13" hidden="0" customWidth="1"/>
    <x:col min="5" max="5" width="16" hidden="0" customWidth="1"/>
    <x:col min="6" max="6" width="17" hidden="0" customWidth="1"/>
    <x:col min="7" max="7" width="16" hidden="0" customWidth="1"/>
  </x:cols>
  <x:sheetData>
    <x:row r="1" ht="30" customHeight="1">
      <x:c r="A1" s="4" t="str">
        <x:v>ShieldHer AI — Real or AI? 100-Response Score Model</x:v>
      </x:c>
      <x:c r="B1" s="4"/>
      <x:c r="C1" s="4"/>
      <x:c r="D1" s="4"/>
      <x:c r="E1" s="4"/>
      <x:c r="F1" s="4"/>
      <x:c r="G1" s="4"/>
    </x:row>
    <x:row r="2" ht="42" customHeight="1">
      <x:c r="A2" s="8" t="str">
        <x:v>Illustrative rows generated from the reported 100 participants and ≈60% baseline wrong-answer rate. Post-learning scores are modeled, not observed.</x:v>
      </x:c>
      <x:c r="B2" s="8"/>
      <x:c r="C2" s="8"/>
      <x:c r="D2" s="8"/>
      <x:c r="E2" s="8"/>
      <x:c r="F2" s="8"/>
      <x:c r="G2" s="8"/>
    </x:row>
    <x:row r="4">
      <x:c r="A4" s="30" t="str">
        <x:v>Model ID</x:v>
      </x:c>
      <x:c r="B4" s="30" t="str">
        <x:v>Pre Score</x:v>
      </x:c>
      <x:c r="C4" s="30" t="str">
        <x:v>Pre %</x:v>
      </x:c>
      <x:c r="D4" s="30" t="str">
        <x:v>Post Score</x:v>
      </x:c>
      <x:c r="E4" s="30" t="str">
        <x:v>Post %</x:v>
      </x:c>
      <x:c r="F4" s="30" t="str">
        <x:v>Change (pp)</x:v>
      </x:c>
      <x:c r="G4" s="30" t="str">
        <x:v>Status</x:v>
      </x:c>
    </x:row>
    <x:row r="5">
      <x:c r="A5" s="42" t="str">
        <x:v>M001</x:v>
      </x:c>
      <x:c r="B5" s="45" t="n">
        <x:v>2</x:v>
      </x:c>
      <x:c r="C5" s="46" t="n">
        <x:f>B5/'Assumptions'!$B$5</x:f>
        <x:v>0.5</x:v>
      </x:c>
      <x:c r="D5" s="45" t="n">
        <x:v>3</x:v>
      </x:c>
      <x:c r="E5" s="46" t="n">
        <x:f>D5/'Assumptions'!$B$5</x:f>
        <x:v>0.75</x:v>
      </x:c>
      <x:c r="F5" s="47" t="n">
        <x:f>E5-C5</x:f>
        <x:v>0.25</x:v>
      </x:c>
      <x:c r="G5" s="45" t="str">
        <x:f>IF(F5&gt;0,"Improved",IF(F5=0,"No change","Lower"))</x:f>
        <x:v>Improved</x:v>
      </x:c>
    </x:row>
    <x:row r="6">
      <x:c r="A6" s="43" t="str">
        <x:v>M002</x:v>
      </x:c>
      <x:c r="B6" s="48" t="n">
        <x:v>1</x:v>
      </x:c>
      <x:c r="C6" s="49" t="n">
        <x:f>B6/'Assumptions'!$B$5</x:f>
        <x:v>0.25</x:v>
      </x:c>
      <x:c r="D6" s="48" t="n">
        <x:v>3</x:v>
      </x:c>
      <x:c r="E6" s="49" t="n">
        <x:f>D6/'Assumptions'!$B$5</x:f>
        <x:v>0.75</x:v>
      </x:c>
      <x:c r="F6" s="50" t="n">
        <x:f>E6-C6</x:f>
        <x:v>0.5</x:v>
      </x:c>
      <x:c r="G6" s="48" t="str">
        <x:f>IF(F6&gt;0,"Improved",IF(F6=0,"No change","Lower"))</x:f>
        <x:v>Improved</x:v>
      </x:c>
    </x:row>
    <x:row r="7">
      <x:c r="A7" s="43" t="str">
        <x:v>M003</x:v>
      </x:c>
      <x:c r="B7" s="48" t="n">
        <x:v>3</x:v>
      </x:c>
      <x:c r="C7" s="49" t="n">
        <x:f>B7/'Assumptions'!$B$5</x:f>
        <x:v>0.75</x:v>
      </x:c>
      <x:c r="D7" s="48" t="n">
        <x:v>4</x:v>
      </x:c>
      <x:c r="E7" s="49" t="n">
        <x:f>D7/'Assumptions'!$B$5</x:f>
        <x:v>1</x:v>
      </x:c>
      <x:c r="F7" s="50" t="n">
        <x:f>E7-C7</x:f>
        <x:v>0.25</x:v>
      </x:c>
      <x:c r="G7" s="48" t="str">
        <x:f>IF(F7&gt;0,"Improved",IF(F7=0,"No change","Lower"))</x:f>
        <x:v>Improved</x:v>
      </x:c>
    </x:row>
    <x:row r="8">
      <x:c r="A8" s="43" t="str">
        <x:v>M004</x:v>
      </x:c>
      <x:c r="B8" s="48" t="n">
        <x:v>2</x:v>
      </x:c>
      <x:c r="C8" s="49" t="n">
        <x:f>B8/'Assumptions'!$B$5</x:f>
        <x:v>0.5</x:v>
      </x:c>
      <x:c r="D8" s="48" t="n">
        <x:v>4</x:v>
      </x:c>
      <x:c r="E8" s="49" t="n">
        <x:f>D8/'Assumptions'!$B$5</x:f>
        <x:v>1</x:v>
      </x:c>
      <x:c r="F8" s="50" t="n">
        <x:f>E8-C8</x:f>
        <x:v>0.5</x:v>
      </x:c>
      <x:c r="G8" s="48" t="str">
        <x:f>IF(F8&gt;0,"Improved",IF(F8=0,"No change","Lower"))</x:f>
        <x:v>Improved</x:v>
      </x:c>
    </x:row>
    <x:row r="9">
      <x:c r="A9" s="43" t="str">
        <x:v>M005</x:v>
      </x:c>
      <x:c r="B9" s="48" t="n">
        <x:v>3</x:v>
      </x:c>
      <x:c r="C9" s="49" t="n">
        <x:f>B9/'Assumptions'!$B$5</x:f>
        <x:v>0.75</x:v>
      </x:c>
      <x:c r="D9" s="48" t="n">
        <x:v>3</x:v>
      </x:c>
      <x:c r="E9" s="49" t="n">
        <x:f>D9/'Assumptions'!$B$5</x:f>
        <x:v>0.75</x:v>
      </x:c>
      <x:c r="F9" s="50" t="n">
        <x:f>E9-C9</x:f>
        <x:v>0</x:v>
      </x:c>
      <x:c r="G9" s="48" t="str">
        <x:f>IF(F9&gt;0,"Improved",IF(F9=0,"No change","Lower"))</x:f>
        <x:v>No change</x:v>
      </x:c>
    </x:row>
    <x:row r="10">
      <x:c r="A10" s="43" t="str">
        <x:v>M006</x:v>
      </x:c>
      <x:c r="B10" s="48" t="n">
        <x:v>4</x:v>
      </x:c>
      <x:c r="C10" s="49" t="n">
        <x:f>B10/'Assumptions'!$B$5</x:f>
        <x:v>1</x:v>
      </x:c>
      <x:c r="D10" s="48" t="n">
        <x:v>4</x:v>
      </x:c>
      <x:c r="E10" s="49" t="n">
        <x:f>D10/'Assumptions'!$B$5</x:f>
        <x:v>1</x:v>
      </x:c>
      <x:c r="F10" s="50" t="n">
        <x:f>E10-C10</x:f>
        <x:v>0</x:v>
      </x:c>
      <x:c r="G10" s="48" t="str">
        <x:f>IF(F10&gt;0,"Improved",IF(F10=0,"No change","Lower"))</x:f>
        <x:v>No change</x:v>
      </x:c>
    </x:row>
    <x:row r="11">
      <x:c r="A11" s="43" t="str">
        <x:v>M007</x:v>
      </x:c>
      <x:c r="B11" s="48" t="n">
        <x:v>1</x:v>
      </x:c>
      <x:c r="C11" s="49" t="n">
        <x:f>B11/'Assumptions'!$B$5</x:f>
        <x:v>0.25</x:v>
      </x:c>
      <x:c r="D11" s="48" t="n">
        <x:v>2</x:v>
      </x:c>
      <x:c r="E11" s="49" t="n">
        <x:f>D11/'Assumptions'!$B$5</x:f>
        <x:v>0.5</x:v>
      </x:c>
      <x:c r="F11" s="50" t="n">
        <x:f>E11-C11</x:f>
        <x:v>0.25</x:v>
      </x:c>
      <x:c r="G11" s="48" t="str">
        <x:f>IF(F11&gt;0,"Improved",IF(F11=0,"No change","Lower"))</x:f>
        <x:v>Improved</x:v>
      </x:c>
    </x:row>
    <x:row r="12">
      <x:c r="A12" s="43" t="str">
        <x:v>M008</x:v>
      </x:c>
      <x:c r="B12" s="48" t="n">
        <x:v>1</x:v>
      </x:c>
      <x:c r="C12" s="49" t="n">
        <x:f>B12/'Assumptions'!$B$5</x:f>
        <x:v>0.25</x:v>
      </x:c>
      <x:c r="D12" s="48" t="n">
        <x:v>2</x:v>
      </x:c>
      <x:c r="E12" s="49" t="n">
        <x:f>D12/'Assumptions'!$B$5</x:f>
        <x:v>0.5</x:v>
      </x:c>
      <x:c r="F12" s="50" t="n">
        <x:f>E12-C12</x:f>
        <x:v>0.25</x:v>
      </x:c>
      <x:c r="G12" s="48" t="str">
        <x:f>IF(F12&gt;0,"Improved",IF(F12=0,"No change","Lower"))</x:f>
        <x:v>Improved</x:v>
      </x:c>
    </x:row>
    <x:row r="13">
      <x:c r="A13" s="43" t="str">
        <x:v>M009</x:v>
      </x:c>
      <x:c r="B13" s="48" t="n">
        <x:v>1</x:v>
      </x:c>
      <x:c r="C13" s="49" t="n">
        <x:f>B13/'Assumptions'!$B$5</x:f>
        <x:v>0.25</x:v>
      </x:c>
      <x:c r="D13" s="48" t="n">
        <x:v>3</x:v>
      </x:c>
      <x:c r="E13" s="49" t="n">
        <x:f>D13/'Assumptions'!$B$5</x:f>
        <x:v>0.75</x:v>
      </x:c>
      <x:c r="F13" s="50" t="n">
        <x:f>E13-C13</x:f>
        <x:v>0.5</x:v>
      </x:c>
      <x:c r="G13" s="48" t="str">
        <x:f>IF(F13&gt;0,"Improved",IF(F13=0,"No change","Lower"))</x:f>
        <x:v>Improved</x:v>
      </x:c>
    </x:row>
    <x:row r="14">
      <x:c r="A14" s="43" t="str">
        <x:v>M010</x:v>
      </x:c>
      <x:c r="B14" s="48" t="n">
        <x:v>2</x:v>
      </x:c>
      <x:c r="C14" s="49" t="n">
        <x:f>B14/'Assumptions'!$B$5</x:f>
        <x:v>0.5</x:v>
      </x:c>
      <x:c r="D14" s="48" t="n">
        <x:v>3</x:v>
      </x:c>
      <x:c r="E14" s="49" t="n">
        <x:f>D14/'Assumptions'!$B$5</x:f>
        <x:v>0.75</x:v>
      </x:c>
      <x:c r="F14" s="50" t="n">
        <x:f>E14-C14</x:f>
        <x:v>0.25</x:v>
      </x:c>
      <x:c r="G14" s="48" t="str">
        <x:f>IF(F14&gt;0,"Improved",IF(F14=0,"No change","Lower"))</x:f>
        <x:v>Improved</x:v>
      </x:c>
    </x:row>
    <x:row r="15">
      <x:c r="A15" s="43" t="str">
        <x:v>M011</x:v>
      </x:c>
      <x:c r="B15" s="48" t="n">
        <x:v>1</x:v>
      </x:c>
      <x:c r="C15" s="49" t="n">
        <x:f>B15/'Assumptions'!$B$5</x:f>
        <x:v>0.25</x:v>
      </x:c>
      <x:c r="D15" s="48" t="n">
        <x:v>3</x:v>
      </x:c>
      <x:c r="E15" s="49" t="n">
        <x:f>D15/'Assumptions'!$B$5</x:f>
        <x:v>0.75</x:v>
      </x:c>
      <x:c r="F15" s="50" t="n">
        <x:f>E15-C15</x:f>
        <x:v>0.5</x:v>
      </x:c>
      <x:c r="G15" s="48" t="str">
        <x:f>IF(F15&gt;0,"Improved",IF(F15=0,"No change","Lower"))</x:f>
        <x:v>Improved</x:v>
      </x:c>
    </x:row>
    <x:row r="16">
      <x:c r="A16" s="43" t="str">
        <x:v>M012</x:v>
      </x:c>
      <x:c r="B16" s="48" t="n">
        <x:v>1</x:v>
      </x:c>
      <x:c r="C16" s="49" t="n">
        <x:f>B16/'Assumptions'!$B$5</x:f>
        <x:v>0.25</x:v>
      </x:c>
      <x:c r="D16" s="48" t="n">
        <x:v>4</x:v>
      </x:c>
      <x:c r="E16" s="49" t="n">
        <x:f>D16/'Assumptions'!$B$5</x:f>
        <x:v>1</x:v>
      </x:c>
      <x:c r="F16" s="50" t="n">
        <x:f>E16-C16</x:f>
        <x:v>0.75</x:v>
      </x:c>
      <x:c r="G16" s="48" t="str">
        <x:f>IF(F16&gt;0,"Improved",IF(F16=0,"No change","Lower"))</x:f>
        <x:v>Improved</x:v>
      </x:c>
    </x:row>
    <x:row r="17">
      <x:c r="A17" s="43" t="str">
        <x:v>M013</x:v>
      </x:c>
      <x:c r="B17" s="48" t="n">
        <x:v>1</x:v>
      </x:c>
      <x:c r="C17" s="49" t="n">
        <x:f>B17/'Assumptions'!$B$5</x:f>
        <x:v>0.25</x:v>
      </x:c>
      <x:c r="D17" s="48" t="n">
        <x:v>2</x:v>
      </x:c>
      <x:c r="E17" s="49" t="n">
        <x:f>D17/'Assumptions'!$B$5</x:f>
        <x:v>0.5</x:v>
      </x:c>
      <x:c r="F17" s="50" t="n">
        <x:f>E17-C17</x:f>
        <x:v>0.25</x:v>
      </x:c>
      <x:c r="G17" s="48" t="str">
        <x:f>IF(F17&gt;0,"Improved",IF(F17=0,"No change","Lower"))</x:f>
        <x:v>Improved</x:v>
      </x:c>
    </x:row>
    <x:row r="18">
      <x:c r="A18" s="43" t="str">
        <x:v>M014</x:v>
      </x:c>
      <x:c r="B18" s="48" t="n">
        <x:v>1</x:v>
      </x:c>
      <x:c r="C18" s="49" t="n">
        <x:f>B18/'Assumptions'!$B$5</x:f>
        <x:v>0.25</x:v>
      </x:c>
      <x:c r="D18" s="48" t="n">
        <x:v>2</x:v>
      </x:c>
      <x:c r="E18" s="49" t="n">
        <x:f>D18/'Assumptions'!$B$5</x:f>
        <x:v>0.5</x:v>
      </x:c>
      <x:c r="F18" s="50" t="n">
        <x:f>E18-C18</x:f>
        <x:v>0.25</x:v>
      </x:c>
      <x:c r="G18" s="48" t="str">
        <x:f>IF(F18&gt;0,"Improved",IF(F18=0,"No change","Lower"))</x:f>
        <x:v>Improved</x:v>
      </x:c>
    </x:row>
    <x:row r="19">
      <x:c r="A19" s="43" t="str">
        <x:v>M015</x:v>
      </x:c>
      <x:c r="B19" s="48" t="n">
        <x:v>3</x:v>
      </x:c>
      <x:c r="C19" s="49" t="n">
        <x:f>B19/'Assumptions'!$B$5</x:f>
        <x:v>0.75</x:v>
      </x:c>
      <x:c r="D19" s="48" t="n">
        <x:v>3</x:v>
      </x:c>
      <x:c r="E19" s="49" t="n">
        <x:f>D19/'Assumptions'!$B$5</x:f>
        <x:v>0.75</x:v>
      </x:c>
      <x:c r="F19" s="50" t="n">
        <x:f>E19-C19</x:f>
        <x:v>0</x:v>
      </x:c>
      <x:c r="G19" s="48" t="str">
        <x:f>IF(F19&gt;0,"Improved",IF(F19=0,"No change","Lower"))</x:f>
        <x:v>No change</x:v>
      </x:c>
    </x:row>
    <x:row r="20">
      <x:c r="A20" s="43" t="str">
        <x:v>M016</x:v>
      </x:c>
      <x:c r="B20" s="48" t="n">
        <x:v>2</x:v>
      </x:c>
      <x:c r="C20" s="49" t="n">
        <x:f>B20/'Assumptions'!$B$5</x:f>
        <x:v>0.5</x:v>
      </x:c>
      <x:c r="D20" s="48" t="n">
        <x:v>4</x:v>
      </x:c>
      <x:c r="E20" s="49" t="n">
        <x:f>D20/'Assumptions'!$B$5</x:f>
        <x:v>1</x:v>
      </x:c>
      <x:c r="F20" s="50" t="n">
        <x:f>E20-C20</x:f>
        <x:v>0.5</x:v>
      </x:c>
      <x:c r="G20" s="48" t="str">
        <x:f>IF(F20&gt;0,"Improved",IF(F20=0,"No change","Lower"))</x:f>
        <x:v>Improved</x:v>
      </x:c>
    </x:row>
    <x:row r="21">
      <x:c r="A21" s="43" t="str">
        <x:v>M017</x:v>
      </x:c>
      <x:c r="B21" s="48" t="n">
        <x:v>2</x:v>
      </x:c>
      <x:c r="C21" s="49" t="n">
        <x:f>B21/'Assumptions'!$B$5</x:f>
        <x:v>0.5</x:v>
      </x:c>
      <x:c r="D21" s="48" t="n">
        <x:v>4</x:v>
      </x:c>
      <x:c r="E21" s="49" t="n">
        <x:f>D21/'Assumptions'!$B$5</x:f>
        <x:v>1</x:v>
      </x:c>
      <x:c r="F21" s="50" t="n">
        <x:f>E21-C21</x:f>
        <x:v>0.5</x:v>
      </x:c>
      <x:c r="G21" s="48" t="str">
        <x:f>IF(F21&gt;0,"Improved",IF(F21=0,"No change","Lower"))</x:f>
        <x:v>Improved</x:v>
      </x:c>
    </x:row>
    <x:row r="22">
      <x:c r="A22" s="43" t="str">
        <x:v>M018</x:v>
      </x:c>
      <x:c r="B22" s="48" t="n">
        <x:v>2</x:v>
      </x:c>
      <x:c r="C22" s="49" t="n">
        <x:f>B22/'Assumptions'!$B$5</x:f>
        <x:v>0.5</x:v>
      </x:c>
      <x:c r="D22" s="48" t="n">
        <x:v>3</x:v>
      </x:c>
      <x:c r="E22" s="49" t="n">
        <x:f>D22/'Assumptions'!$B$5</x:f>
        <x:v>0.75</x:v>
      </x:c>
      <x:c r="F22" s="50" t="n">
        <x:f>E22-C22</x:f>
        <x:v>0.25</x:v>
      </x:c>
      <x:c r="G22" s="48" t="str">
        <x:f>IF(F22&gt;0,"Improved",IF(F22=0,"No change","Lower"))</x:f>
        <x:v>Improved</x:v>
      </x:c>
    </x:row>
    <x:row r="23">
      <x:c r="A23" s="43" t="str">
        <x:v>M019</x:v>
      </x:c>
      <x:c r="B23" s="48" t="n">
        <x:v>1</x:v>
      </x:c>
      <x:c r="C23" s="49" t="n">
        <x:f>B23/'Assumptions'!$B$5</x:f>
        <x:v>0.25</x:v>
      </x:c>
      <x:c r="D23" s="48" t="n">
        <x:v>4</x:v>
      </x:c>
      <x:c r="E23" s="49" t="n">
        <x:f>D23/'Assumptions'!$B$5</x:f>
        <x:v>1</x:v>
      </x:c>
      <x:c r="F23" s="50" t="n">
        <x:f>E23-C23</x:f>
        <x:v>0.75</x:v>
      </x:c>
      <x:c r="G23" s="48" t="str">
        <x:f>IF(F23&gt;0,"Improved",IF(F23=0,"No change","Lower"))</x:f>
        <x:v>Improved</x:v>
      </x:c>
    </x:row>
    <x:row r="24">
      <x:c r="A24" s="43" t="str">
        <x:v>M020</x:v>
      </x:c>
      <x:c r="B24" s="48" t="n">
        <x:v>2</x:v>
      </x:c>
      <x:c r="C24" s="49" t="n">
        <x:f>B24/'Assumptions'!$B$5</x:f>
        <x:v>0.5</x:v>
      </x:c>
      <x:c r="D24" s="48" t="n">
        <x:v>3</x:v>
      </x:c>
      <x:c r="E24" s="49" t="n">
        <x:f>D24/'Assumptions'!$B$5</x:f>
        <x:v>0.75</x:v>
      </x:c>
      <x:c r="F24" s="50" t="n">
        <x:f>E24-C24</x:f>
        <x:v>0.25</x:v>
      </x:c>
      <x:c r="G24" s="48" t="str">
        <x:f>IF(F24&gt;0,"Improved",IF(F24=0,"No change","Lower"))</x:f>
        <x:v>Improved</x:v>
      </x:c>
    </x:row>
    <x:row r="25">
      <x:c r="A25" s="43" t="str">
        <x:v>M021</x:v>
      </x:c>
      <x:c r="B25" s="48" t="n">
        <x:v>0</x:v>
      </x:c>
      <x:c r="C25" s="49" t="n">
        <x:f>B25/'Assumptions'!$B$5</x:f>
        <x:v>0</x:v>
      </x:c>
      <x:c r="D25" s="48" t="n">
        <x:v>2</x:v>
      </x:c>
      <x:c r="E25" s="49" t="n">
        <x:f>D25/'Assumptions'!$B$5</x:f>
        <x:v>0.5</x:v>
      </x:c>
      <x:c r="F25" s="50" t="n">
        <x:f>E25-C25</x:f>
        <x:v>0.5</x:v>
      </x:c>
      <x:c r="G25" s="48" t="str">
        <x:f>IF(F25&gt;0,"Improved",IF(F25=0,"No change","Lower"))</x:f>
        <x:v>Improved</x:v>
      </x:c>
    </x:row>
    <x:row r="26">
      <x:c r="A26" s="43" t="str">
        <x:v>M022</x:v>
      </x:c>
      <x:c r="B26" s="48" t="n">
        <x:v>2</x:v>
      </x:c>
      <x:c r="C26" s="49" t="n">
        <x:f>B26/'Assumptions'!$B$5</x:f>
        <x:v>0.5</x:v>
      </x:c>
      <x:c r="D26" s="48" t="n">
        <x:v>3</x:v>
      </x:c>
      <x:c r="E26" s="49" t="n">
        <x:f>D26/'Assumptions'!$B$5</x:f>
        <x:v>0.75</x:v>
      </x:c>
      <x:c r="F26" s="50" t="n">
        <x:f>E26-C26</x:f>
        <x:v>0.25</x:v>
      </x:c>
      <x:c r="G26" s="48" t="str">
        <x:f>IF(F26&gt;0,"Improved",IF(F26=0,"No change","Lower"))</x:f>
        <x:v>Improved</x:v>
      </x:c>
    </x:row>
    <x:row r="27">
      <x:c r="A27" s="43" t="str">
        <x:v>M023</x:v>
      </x:c>
      <x:c r="B27" s="48" t="n">
        <x:v>1</x:v>
      </x:c>
      <x:c r="C27" s="49" t="n">
        <x:f>B27/'Assumptions'!$B$5</x:f>
        <x:v>0.25</x:v>
      </x:c>
      <x:c r="D27" s="48" t="n">
        <x:v>1</x:v>
      </x:c>
      <x:c r="E27" s="49" t="n">
        <x:f>D27/'Assumptions'!$B$5</x:f>
        <x:v>0.25</x:v>
      </x:c>
      <x:c r="F27" s="50" t="n">
        <x:f>E27-C27</x:f>
        <x:v>0</x:v>
      </x:c>
      <x:c r="G27" s="48" t="str">
        <x:f>IF(F27&gt;0,"Improved",IF(F27=0,"No change","Lower"))</x:f>
        <x:v>No change</x:v>
      </x:c>
    </x:row>
    <x:row r="28">
      <x:c r="A28" s="43" t="str">
        <x:v>M024</x:v>
      </x:c>
      <x:c r="B28" s="48" t="n">
        <x:v>2</x:v>
      </x:c>
      <x:c r="C28" s="49" t="n">
        <x:f>B28/'Assumptions'!$B$5</x:f>
        <x:v>0.5</x:v>
      </x:c>
      <x:c r="D28" s="48" t="n">
        <x:v>3</x:v>
      </x:c>
      <x:c r="E28" s="49" t="n">
        <x:f>D28/'Assumptions'!$B$5</x:f>
        <x:v>0.75</x:v>
      </x:c>
      <x:c r="F28" s="50" t="n">
        <x:f>E28-C28</x:f>
        <x:v>0.25</x:v>
      </x:c>
      <x:c r="G28" s="48" t="str">
        <x:f>IF(F28&gt;0,"Improved",IF(F28=0,"No change","Lower"))</x:f>
        <x:v>Improved</x:v>
      </x:c>
    </x:row>
    <x:row r="29">
      <x:c r="A29" s="43" t="str">
        <x:v>M025</x:v>
      </x:c>
      <x:c r="B29" s="48" t="n">
        <x:v>0</x:v>
      </x:c>
      <x:c r="C29" s="49" t="n">
        <x:f>B29/'Assumptions'!$B$5</x:f>
        <x:v>0</x:v>
      </x:c>
      <x:c r="D29" s="48" t="n">
        <x:v>3</x:v>
      </x:c>
      <x:c r="E29" s="49" t="n">
        <x:f>D29/'Assumptions'!$B$5</x:f>
        <x:v>0.75</x:v>
      </x:c>
      <x:c r="F29" s="50" t="n">
        <x:f>E29-C29</x:f>
        <x:v>0.75</x:v>
      </x:c>
      <x:c r="G29" s="48" t="str">
        <x:f>IF(F29&gt;0,"Improved",IF(F29=0,"No change","Lower"))</x:f>
        <x:v>Improved</x:v>
      </x:c>
    </x:row>
    <x:row r="30">
      <x:c r="A30" s="43" t="str">
        <x:v>M026</x:v>
      </x:c>
      <x:c r="B30" s="48" t="n">
        <x:v>2</x:v>
      </x:c>
      <x:c r="C30" s="49" t="n">
        <x:f>B30/'Assumptions'!$B$5</x:f>
        <x:v>0.5</x:v>
      </x:c>
      <x:c r="D30" s="48" t="n">
        <x:v>4</x:v>
      </x:c>
      <x:c r="E30" s="49" t="n">
        <x:f>D30/'Assumptions'!$B$5</x:f>
        <x:v>1</x:v>
      </x:c>
      <x:c r="F30" s="50" t="n">
        <x:f>E30-C30</x:f>
        <x:v>0.5</x:v>
      </x:c>
      <x:c r="G30" s="48" t="str">
        <x:f>IF(F30&gt;0,"Improved",IF(F30=0,"No change","Lower"))</x:f>
        <x:v>Improved</x:v>
      </x:c>
    </x:row>
    <x:row r="31">
      <x:c r="A31" s="43" t="str">
        <x:v>M027</x:v>
      </x:c>
      <x:c r="B31" s="48" t="n">
        <x:v>1</x:v>
      </x:c>
      <x:c r="C31" s="49" t="n">
        <x:f>B31/'Assumptions'!$B$5</x:f>
        <x:v>0.25</x:v>
      </x:c>
      <x:c r="D31" s="48" t="n">
        <x:v>3</x:v>
      </x:c>
      <x:c r="E31" s="49" t="n">
        <x:f>D31/'Assumptions'!$B$5</x:f>
        <x:v>0.75</x:v>
      </x:c>
      <x:c r="F31" s="50" t="n">
        <x:f>E31-C31</x:f>
        <x:v>0.5</x:v>
      </x:c>
      <x:c r="G31" s="48" t="str">
        <x:f>IF(F31&gt;0,"Improved",IF(F31=0,"No change","Lower"))</x:f>
        <x:v>Improved</x:v>
      </x:c>
    </x:row>
    <x:row r="32">
      <x:c r="A32" s="43" t="str">
        <x:v>M028</x:v>
      </x:c>
      <x:c r="B32" s="48" t="n">
        <x:v>1</x:v>
      </x:c>
      <x:c r="C32" s="49" t="n">
        <x:f>B32/'Assumptions'!$B$5</x:f>
        <x:v>0.25</x:v>
      </x:c>
      <x:c r="D32" s="48" t="n">
        <x:v>3</x:v>
      </x:c>
      <x:c r="E32" s="49" t="n">
        <x:f>D32/'Assumptions'!$B$5</x:f>
        <x:v>0.75</x:v>
      </x:c>
      <x:c r="F32" s="50" t="n">
        <x:f>E32-C32</x:f>
        <x:v>0.5</x:v>
      </x:c>
      <x:c r="G32" s="48" t="str">
        <x:f>IF(F32&gt;0,"Improved",IF(F32=0,"No change","Lower"))</x:f>
        <x:v>Improved</x:v>
      </x:c>
    </x:row>
    <x:row r="33">
      <x:c r="A33" s="43" t="str">
        <x:v>M029</x:v>
      </x:c>
      <x:c r="B33" s="48" t="n">
        <x:v>2</x:v>
      </x:c>
      <x:c r="C33" s="49" t="n">
        <x:f>B33/'Assumptions'!$B$5</x:f>
        <x:v>0.5</x:v>
      </x:c>
      <x:c r="D33" s="48" t="n">
        <x:v>3</x:v>
      </x:c>
      <x:c r="E33" s="49" t="n">
        <x:f>D33/'Assumptions'!$B$5</x:f>
        <x:v>0.75</x:v>
      </x:c>
      <x:c r="F33" s="50" t="n">
        <x:f>E33-C33</x:f>
        <x:v>0.25</x:v>
      </x:c>
      <x:c r="G33" s="48" t="str">
        <x:f>IF(F33&gt;0,"Improved",IF(F33=0,"No change","Lower"))</x:f>
        <x:v>Improved</x:v>
      </x:c>
    </x:row>
    <x:row r="34">
      <x:c r="A34" s="43" t="str">
        <x:v>M030</x:v>
      </x:c>
      <x:c r="B34" s="48" t="n">
        <x:v>2</x:v>
      </x:c>
      <x:c r="C34" s="49" t="n">
        <x:f>B34/'Assumptions'!$B$5</x:f>
        <x:v>0.5</x:v>
      </x:c>
      <x:c r="D34" s="48" t="n">
        <x:v>4</x:v>
      </x:c>
      <x:c r="E34" s="49" t="n">
        <x:f>D34/'Assumptions'!$B$5</x:f>
        <x:v>1</x:v>
      </x:c>
      <x:c r="F34" s="50" t="n">
        <x:f>E34-C34</x:f>
        <x:v>0.5</x:v>
      </x:c>
      <x:c r="G34" s="48" t="str">
        <x:f>IF(F34&gt;0,"Improved",IF(F34=0,"No change","Lower"))</x:f>
        <x:v>Improved</x:v>
      </x:c>
    </x:row>
    <x:row r="35">
      <x:c r="A35" s="43" t="str">
        <x:v>M031</x:v>
      </x:c>
      <x:c r="B35" s="48" t="n">
        <x:v>1</x:v>
      </x:c>
      <x:c r="C35" s="49" t="n">
        <x:f>B35/'Assumptions'!$B$5</x:f>
        <x:v>0.25</x:v>
      </x:c>
      <x:c r="D35" s="48" t="n">
        <x:v>3</x:v>
      </x:c>
      <x:c r="E35" s="49" t="n">
        <x:f>D35/'Assumptions'!$B$5</x:f>
        <x:v>0.75</x:v>
      </x:c>
      <x:c r="F35" s="50" t="n">
        <x:f>E35-C35</x:f>
        <x:v>0.5</x:v>
      </x:c>
      <x:c r="G35" s="48" t="str">
        <x:f>IF(F35&gt;0,"Improved",IF(F35=0,"No change","Lower"))</x:f>
        <x:v>Improved</x:v>
      </x:c>
    </x:row>
    <x:row r="36">
      <x:c r="A36" s="43" t="str">
        <x:v>M032</x:v>
      </x:c>
      <x:c r="B36" s="48" t="n">
        <x:v>0</x:v>
      </x:c>
      <x:c r="C36" s="49" t="n">
        <x:f>B36/'Assumptions'!$B$5</x:f>
        <x:v>0</x:v>
      </x:c>
      <x:c r="D36" s="48" t="n">
        <x:v>1</x:v>
      </x:c>
      <x:c r="E36" s="49" t="n">
        <x:f>D36/'Assumptions'!$B$5</x:f>
        <x:v>0.25</x:v>
      </x:c>
      <x:c r="F36" s="50" t="n">
        <x:f>E36-C36</x:f>
        <x:v>0.25</x:v>
      </x:c>
      <x:c r="G36" s="48" t="str">
        <x:f>IF(F36&gt;0,"Improved",IF(F36=0,"No change","Lower"))</x:f>
        <x:v>Improved</x:v>
      </x:c>
    </x:row>
    <x:row r="37">
      <x:c r="A37" s="43" t="str">
        <x:v>M033</x:v>
      </x:c>
      <x:c r="B37" s="48" t="n">
        <x:v>2</x:v>
      </x:c>
      <x:c r="C37" s="49" t="n">
        <x:f>B37/'Assumptions'!$B$5</x:f>
        <x:v>0.5</x:v>
      </x:c>
      <x:c r="D37" s="48" t="n">
        <x:v>4</x:v>
      </x:c>
      <x:c r="E37" s="49" t="n">
        <x:f>D37/'Assumptions'!$B$5</x:f>
        <x:v>1</x:v>
      </x:c>
      <x:c r="F37" s="50" t="n">
        <x:f>E37-C37</x:f>
        <x:v>0.5</x:v>
      </x:c>
      <x:c r="G37" s="48" t="str">
        <x:f>IF(F37&gt;0,"Improved",IF(F37=0,"No change","Lower"))</x:f>
        <x:v>Improved</x:v>
      </x:c>
    </x:row>
    <x:row r="38">
      <x:c r="A38" s="43" t="str">
        <x:v>M034</x:v>
      </x:c>
      <x:c r="B38" s="48" t="n">
        <x:v>1</x:v>
      </x:c>
      <x:c r="C38" s="49" t="n">
        <x:f>B38/'Assumptions'!$B$5</x:f>
        <x:v>0.25</x:v>
      </x:c>
      <x:c r="D38" s="48" t="n">
        <x:v>4</x:v>
      </x:c>
      <x:c r="E38" s="49" t="n">
        <x:f>D38/'Assumptions'!$B$5</x:f>
        <x:v>1</x:v>
      </x:c>
      <x:c r="F38" s="50" t="n">
        <x:f>E38-C38</x:f>
        <x:v>0.75</x:v>
      </x:c>
      <x:c r="G38" s="48" t="str">
        <x:f>IF(F38&gt;0,"Improved",IF(F38=0,"No change","Lower"))</x:f>
        <x:v>Improved</x:v>
      </x:c>
    </x:row>
    <x:row r="39">
      <x:c r="A39" s="43" t="str">
        <x:v>M035</x:v>
      </x:c>
      <x:c r="B39" s="48" t="n">
        <x:v>2</x:v>
      </x:c>
      <x:c r="C39" s="49" t="n">
        <x:f>B39/'Assumptions'!$B$5</x:f>
        <x:v>0.5</x:v>
      </x:c>
      <x:c r="D39" s="48" t="n">
        <x:v>4</x:v>
      </x:c>
      <x:c r="E39" s="49" t="n">
        <x:f>D39/'Assumptions'!$B$5</x:f>
        <x:v>1</x:v>
      </x:c>
      <x:c r="F39" s="50" t="n">
        <x:f>E39-C39</x:f>
        <x:v>0.5</x:v>
      </x:c>
      <x:c r="G39" s="48" t="str">
        <x:f>IF(F39&gt;0,"Improved",IF(F39=0,"No change","Lower"))</x:f>
        <x:v>Improved</x:v>
      </x:c>
    </x:row>
    <x:row r="40">
      <x:c r="A40" s="43" t="str">
        <x:v>M036</x:v>
      </x:c>
      <x:c r="B40" s="48" t="n">
        <x:v>1</x:v>
      </x:c>
      <x:c r="C40" s="49" t="n">
        <x:f>B40/'Assumptions'!$B$5</x:f>
        <x:v>0.25</x:v>
      </x:c>
      <x:c r="D40" s="48" t="n">
        <x:v>3</x:v>
      </x:c>
      <x:c r="E40" s="49" t="n">
        <x:f>D40/'Assumptions'!$B$5</x:f>
        <x:v>0.75</x:v>
      </x:c>
      <x:c r="F40" s="50" t="n">
        <x:f>E40-C40</x:f>
        <x:v>0.5</x:v>
      </x:c>
      <x:c r="G40" s="48" t="str">
        <x:f>IF(F40&gt;0,"Improved",IF(F40=0,"No change","Lower"))</x:f>
        <x:v>Improved</x:v>
      </x:c>
    </x:row>
    <x:row r="41">
      <x:c r="A41" s="43" t="str">
        <x:v>M037</x:v>
      </x:c>
      <x:c r="B41" s="48" t="n">
        <x:v>2</x:v>
      </x:c>
      <x:c r="C41" s="49" t="n">
        <x:f>B41/'Assumptions'!$B$5</x:f>
        <x:v>0.5</x:v>
      </x:c>
      <x:c r="D41" s="48" t="n">
        <x:v>4</x:v>
      </x:c>
      <x:c r="E41" s="49" t="n">
        <x:f>D41/'Assumptions'!$B$5</x:f>
        <x:v>1</x:v>
      </x:c>
      <x:c r="F41" s="50" t="n">
        <x:f>E41-C41</x:f>
        <x:v>0.5</x:v>
      </x:c>
      <x:c r="G41" s="48" t="str">
        <x:f>IF(F41&gt;0,"Improved",IF(F41=0,"No change","Lower"))</x:f>
        <x:v>Improved</x:v>
      </x:c>
    </x:row>
    <x:row r="42">
      <x:c r="A42" s="43" t="str">
        <x:v>M038</x:v>
      </x:c>
      <x:c r="B42" s="48" t="n">
        <x:v>1</x:v>
      </x:c>
      <x:c r="C42" s="49" t="n">
        <x:f>B42/'Assumptions'!$B$5</x:f>
        <x:v>0.25</x:v>
      </x:c>
      <x:c r="D42" s="48" t="n">
        <x:v>3</x:v>
      </x:c>
      <x:c r="E42" s="49" t="n">
        <x:f>D42/'Assumptions'!$B$5</x:f>
        <x:v>0.75</x:v>
      </x:c>
      <x:c r="F42" s="50" t="n">
        <x:f>E42-C42</x:f>
        <x:v>0.5</x:v>
      </x:c>
      <x:c r="G42" s="48" t="str">
        <x:f>IF(F42&gt;0,"Improved",IF(F42=0,"No change","Lower"))</x:f>
        <x:v>Improved</x:v>
      </x:c>
    </x:row>
    <x:row r="43">
      <x:c r="A43" s="43" t="str">
        <x:v>M039</x:v>
      </x:c>
      <x:c r="B43" s="48" t="n">
        <x:v>0</x:v>
      </x:c>
      <x:c r="C43" s="49" t="n">
        <x:f>B43/'Assumptions'!$B$5</x:f>
        <x:v>0</x:v>
      </x:c>
      <x:c r="D43" s="48" t="n">
        <x:v>0</x:v>
      </x:c>
      <x:c r="E43" s="49" t="n">
        <x:f>D43/'Assumptions'!$B$5</x:f>
        <x:v>0</x:v>
      </x:c>
      <x:c r="F43" s="50" t="n">
        <x:f>E43-C43</x:f>
        <x:v>0</x:v>
      </x:c>
      <x:c r="G43" s="48" t="str">
        <x:f>IF(F43&gt;0,"Improved",IF(F43=0,"No change","Lower"))</x:f>
        <x:v>No change</x:v>
      </x:c>
    </x:row>
    <x:row r="44">
      <x:c r="A44" s="43" t="str">
        <x:v>M040</x:v>
      </x:c>
      <x:c r="B44" s="48" t="n">
        <x:v>3</x:v>
      </x:c>
      <x:c r="C44" s="49" t="n">
        <x:f>B44/'Assumptions'!$B$5</x:f>
        <x:v>0.75</x:v>
      </x:c>
      <x:c r="D44" s="48" t="n">
        <x:v>4</x:v>
      </x:c>
      <x:c r="E44" s="49" t="n">
        <x:f>D44/'Assumptions'!$B$5</x:f>
        <x:v>1</x:v>
      </x:c>
      <x:c r="F44" s="50" t="n">
        <x:f>E44-C44</x:f>
        <x:v>0.25</x:v>
      </x:c>
      <x:c r="G44" s="48" t="str">
        <x:f>IF(F44&gt;0,"Improved",IF(F44=0,"No change","Lower"))</x:f>
        <x:v>Improved</x:v>
      </x:c>
    </x:row>
    <x:row r="45">
      <x:c r="A45" s="43" t="str">
        <x:v>M041</x:v>
      </x:c>
      <x:c r="B45" s="48" t="n">
        <x:v>2</x:v>
      </x:c>
      <x:c r="C45" s="49" t="n">
        <x:f>B45/'Assumptions'!$B$5</x:f>
        <x:v>0.5</x:v>
      </x:c>
      <x:c r="D45" s="48" t="n">
        <x:v>4</x:v>
      </x:c>
      <x:c r="E45" s="49" t="n">
        <x:f>D45/'Assumptions'!$B$5</x:f>
        <x:v>1</x:v>
      </x:c>
      <x:c r="F45" s="50" t="n">
        <x:f>E45-C45</x:f>
        <x:v>0.5</x:v>
      </x:c>
      <x:c r="G45" s="48" t="str">
        <x:f>IF(F45&gt;0,"Improved",IF(F45=0,"No change","Lower"))</x:f>
        <x:v>Improved</x:v>
      </x:c>
    </x:row>
    <x:row r="46">
      <x:c r="A46" s="43" t="str">
        <x:v>M042</x:v>
      </x:c>
      <x:c r="B46" s="48" t="n">
        <x:v>2</x:v>
      </x:c>
      <x:c r="C46" s="49" t="n">
        <x:f>B46/'Assumptions'!$B$5</x:f>
        <x:v>0.5</x:v>
      </x:c>
      <x:c r="D46" s="48" t="n">
        <x:v>3</x:v>
      </x:c>
      <x:c r="E46" s="49" t="n">
        <x:f>D46/'Assumptions'!$B$5</x:f>
        <x:v>0.75</x:v>
      </x:c>
      <x:c r="F46" s="50" t="n">
        <x:f>E46-C46</x:f>
        <x:v>0.25</x:v>
      </x:c>
      <x:c r="G46" s="48" t="str">
        <x:f>IF(F46&gt;0,"Improved",IF(F46=0,"No change","Lower"))</x:f>
        <x:v>Improved</x:v>
      </x:c>
    </x:row>
    <x:row r="47">
      <x:c r="A47" s="43" t="str">
        <x:v>M043</x:v>
      </x:c>
      <x:c r="B47" s="48" t="n">
        <x:v>1</x:v>
      </x:c>
      <x:c r="C47" s="49" t="n">
        <x:f>B47/'Assumptions'!$B$5</x:f>
        <x:v>0.25</x:v>
      </x:c>
      <x:c r="D47" s="48" t="n">
        <x:v>4</x:v>
      </x:c>
      <x:c r="E47" s="49" t="n">
        <x:f>D47/'Assumptions'!$B$5</x:f>
        <x:v>1</x:v>
      </x:c>
      <x:c r="F47" s="50" t="n">
        <x:f>E47-C47</x:f>
        <x:v>0.75</x:v>
      </x:c>
      <x:c r="G47" s="48" t="str">
        <x:f>IF(F47&gt;0,"Improved",IF(F47=0,"No change","Lower"))</x:f>
        <x:v>Improved</x:v>
      </x:c>
    </x:row>
    <x:row r="48">
      <x:c r="A48" s="43" t="str">
        <x:v>M044</x:v>
      </x:c>
      <x:c r="B48" s="48" t="n">
        <x:v>1</x:v>
      </x:c>
      <x:c r="C48" s="49" t="n">
        <x:f>B48/'Assumptions'!$B$5</x:f>
        <x:v>0.25</x:v>
      </x:c>
      <x:c r="D48" s="48" t="n">
        <x:v>4</x:v>
      </x:c>
      <x:c r="E48" s="49" t="n">
        <x:f>D48/'Assumptions'!$B$5</x:f>
        <x:v>1</x:v>
      </x:c>
      <x:c r="F48" s="50" t="n">
        <x:f>E48-C48</x:f>
        <x:v>0.75</x:v>
      </x:c>
      <x:c r="G48" s="48" t="str">
        <x:f>IF(F48&gt;0,"Improved",IF(F48=0,"No change","Lower"))</x:f>
        <x:v>Improved</x:v>
      </x:c>
    </x:row>
    <x:row r="49">
      <x:c r="A49" s="43" t="str">
        <x:v>M045</x:v>
      </x:c>
      <x:c r="B49" s="48" t="n">
        <x:v>2</x:v>
      </x:c>
      <x:c r="C49" s="49" t="n">
        <x:f>B49/'Assumptions'!$B$5</x:f>
        <x:v>0.5</x:v>
      </x:c>
      <x:c r="D49" s="48" t="n">
        <x:v>3</x:v>
      </x:c>
      <x:c r="E49" s="49" t="n">
        <x:f>D49/'Assumptions'!$B$5</x:f>
        <x:v>0.75</x:v>
      </x:c>
      <x:c r="F49" s="50" t="n">
        <x:f>E49-C49</x:f>
        <x:v>0.25</x:v>
      </x:c>
      <x:c r="G49" s="48" t="str">
        <x:f>IF(F49&gt;0,"Improved",IF(F49=0,"No change","Lower"))</x:f>
        <x:v>Improved</x:v>
      </x:c>
    </x:row>
    <x:row r="50">
      <x:c r="A50" s="43" t="str">
        <x:v>M046</x:v>
      </x:c>
      <x:c r="B50" s="48" t="n">
        <x:v>2</x:v>
      </x:c>
      <x:c r="C50" s="49" t="n">
        <x:f>B50/'Assumptions'!$B$5</x:f>
        <x:v>0.5</x:v>
      </x:c>
      <x:c r="D50" s="48" t="n">
        <x:v>2</x:v>
      </x:c>
      <x:c r="E50" s="49" t="n">
        <x:f>D50/'Assumptions'!$B$5</x:f>
        <x:v>0.5</x:v>
      </x:c>
      <x:c r="F50" s="50" t="n">
        <x:f>E50-C50</x:f>
        <x:v>0</x:v>
      </x:c>
      <x:c r="G50" s="48" t="str">
        <x:f>IF(F50&gt;0,"Improved",IF(F50=0,"No change","Lower"))</x:f>
        <x:v>No change</x:v>
      </x:c>
    </x:row>
    <x:row r="51">
      <x:c r="A51" s="43" t="str">
        <x:v>M047</x:v>
      </x:c>
      <x:c r="B51" s="48" t="n">
        <x:v>1</x:v>
      </x:c>
      <x:c r="C51" s="49" t="n">
        <x:f>B51/'Assumptions'!$B$5</x:f>
        <x:v>0.25</x:v>
      </x:c>
      <x:c r="D51" s="48" t="n">
        <x:v>3</x:v>
      </x:c>
      <x:c r="E51" s="49" t="n">
        <x:f>D51/'Assumptions'!$B$5</x:f>
        <x:v>0.75</x:v>
      </x:c>
      <x:c r="F51" s="50" t="n">
        <x:f>E51-C51</x:f>
        <x:v>0.5</x:v>
      </x:c>
      <x:c r="G51" s="48" t="str">
        <x:f>IF(F51&gt;0,"Improved",IF(F51=0,"No change","Lower"))</x:f>
        <x:v>Improved</x:v>
      </x:c>
    </x:row>
    <x:row r="52">
      <x:c r="A52" s="43" t="str">
        <x:v>M048</x:v>
      </x:c>
      <x:c r="B52" s="48" t="n">
        <x:v>1</x:v>
      </x:c>
      <x:c r="C52" s="49" t="n">
        <x:f>B52/'Assumptions'!$B$5</x:f>
        <x:v>0.25</x:v>
      </x:c>
      <x:c r="D52" s="48" t="n">
        <x:v>3</x:v>
      </x:c>
      <x:c r="E52" s="49" t="n">
        <x:f>D52/'Assumptions'!$B$5</x:f>
        <x:v>0.75</x:v>
      </x:c>
      <x:c r="F52" s="50" t="n">
        <x:f>E52-C52</x:f>
        <x:v>0.5</x:v>
      </x:c>
      <x:c r="G52" s="48" t="str">
        <x:f>IF(F52&gt;0,"Improved",IF(F52=0,"No change","Lower"))</x:f>
        <x:v>Improved</x:v>
      </x:c>
    </x:row>
    <x:row r="53">
      <x:c r="A53" s="43" t="str">
        <x:v>M049</x:v>
      </x:c>
      <x:c r="B53" s="48" t="n">
        <x:v>2</x:v>
      </x:c>
      <x:c r="C53" s="49" t="n">
        <x:f>B53/'Assumptions'!$B$5</x:f>
        <x:v>0.5</x:v>
      </x:c>
      <x:c r="D53" s="48" t="n">
        <x:v>2</x:v>
      </x:c>
      <x:c r="E53" s="49" t="n">
        <x:f>D53/'Assumptions'!$B$5</x:f>
        <x:v>0.5</x:v>
      </x:c>
      <x:c r="F53" s="50" t="n">
        <x:f>E53-C53</x:f>
        <x:v>0</x:v>
      </x:c>
      <x:c r="G53" s="48" t="str">
        <x:f>IF(F53&gt;0,"Improved",IF(F53=0,"No change","Lower"))</x:f>
        <x:v>No change</x:v>
      </x:c>
    </x:row>
    <x:row r="54">
      <x:c r="A54" s="43" t="str">
        <x:v>M050</x:v>
      </x:c>
      <x:c r="B54" s="48" t="n">
        <x:v>2</x:v>
      </x:c>
      <x:c r="C54" s="49" t="n">
        <x:f>B54/'Assumptions'!$B$5</x:f>
        <x:v>0.5</x:v>
      </x:c>
      <x:c r="D54" s="48" t="n">
        <x:v>3</x:v>
      </x:c>
      <x:c r="E54" s="49" t="n">
        <x:f>D54/'Assumptions'!$B$5</x:f>
        <x:v>0.75</x:v>
      </x:c>
      <x:c r="F54" s="50" t="n">
        <x:f>E54-C54</x:f>
        <x:v>0.25</x:v>
      </x:c>
      <x:c r="G54" s="48" t="str">
        <x:f>IF(F54&gt;0,"Improved",IF(F54=0,"No change","Lower"))</x:f>
        <x:v>Improved</x:v>
      </x:c>
    </x:row>
    <x:row r="55">
      <x:c r="A55" s="43" t="str">
        <x:v>M051</x:v>
      </x:c>
      <x:c r="B55" s="48" t="n">
        <x:v>1</x:v>
      </x:c>
      <x:c r="C55" s="49" t="n">
        <x:f>B55/'Assumptions'!$B$5</x:f>
        <x:v>0.25</x:v>
      </x:c>
      <x:c r="D55" s="48" t="n">
        <x:v>4</x:v>
      </x:c>
      <x:c r="E55" s="49" t="n">
        <x:f>D55/'Assumptions'!$B$5</x:f>
        <x:v>1</x:v>
      </x:c>
      <x:c r="F55" s="50" t="n">
        <x:f>E55-C55</x:f>
        <x:v>0.75</x:v>
      </x:c>
      <x:c r="G55" s="48" t="str">
        <x:f>IF(F55&gt;0,"Improved",IF(F55=0,"No change","Lower"))</x:f>
        <x:v>Improved</x:v>
      </x:c>
    </x:row>
    <x:row r="56">
      <x:c r="A56" s="43" t="str">
        <x:v>M052</x:v>
      </x:c>
      <x:c r="B56" s="48" t="n">
        <x:v>0</x:v>
      </x:c>
      <x:c r="C56" s="49" t="n">
        <x:f>B56/'Assumptions'!$B$5</x:f>
        <x:v>0</x:v>
      </x:c>
      <x:c r="D56" s="48" t="n">
        <x:v>2</x:v>
      </x:c>
      <x:c r="E56" s="49" t="n">
        <x:f>D56/'Assumptions'!$B$5</x:f>
        <x:v>0.5</x:v>
      </x:c>
      <x:c r="F56" s="50" t="n">
        <x:f>E56-C56</x:f>
        <x:v>0.5</x:v>
      </x:c>
      <x:c r="G56" s="48" t="str">
        <x:f>IF(F56&gt;0,"Improved",IF(F56=0,"No change","Lower"))</x:f>
        <x:v>Improved</x:v>
      </x:c>
    </x:row>
    <x:row r="57">
      <x:c r="A57" s="43" t="str">
        <x:v>M053</x:v>
      </x:c>
      <x:c r="B57" s="48" t="n">
        <x:v>4</x:v>
      </x:c>
      <x:c r="C57" s="49" t="n">
        <x:f>B57/'Assumptions'!$B$5</x:f>
        <x:v>1</x:v>
      </x:c>
      <x:c r="D57" s="48" t="n">
        <x:v>4</x:v>
      </x:c>
      <x:c r="E57" s="49" t="n">
        <x:f>D57/'Assumptions'!$B$5</x:f>
        <x:v>1</x:v>
      </x:c>
      <x:c r="F57" s="50" t="n">
        <x:f>E57-C57</x:f>
        <x:v>0</x:v>
      </x:c>
      <x:c r="G57" s="48" t="str">
        <x:f>IF(F57&gt;0,"Improved",IF(F57=0,"No change","Lower"))</x:f>
        <x:v>No change</x:v>
      </x:c>
    </x:row>
    <x:row r="58">
      <x:c r="A58" s="43" t="str">
        <x:v>M054</x:v>
      </x:c>
      <x:c r="B58" s="48" t="n">
        <x:v>1</x:v>
      </x:c>
      <x:c r="C58" s="49" t="n">
        <x:f>B58/'Assumptions'!$B$5</x:f>
        <x:v>0.25</x:v>
      </x:c>
      <x:c r="D58" s="48" t="n">
        <x:v>4</x:v>
      </x:c>
      <x:c r="E58" s="49" t="n">
        <x:f>D58/'Assumptions'!$B$5</x:f>
        <x:v>1</x:v>
      </x:c>
      <x:c r="F58" s="50" t="n">
        <x:f>E58-C58</x:f>
        <x:v>0.75</x:v>
      </x:c>
      <x:c r="G58" s="48" t="str">
        <x:f>IF(F58&gt;0,"Improved",IF(F58=0,"No change","Lower"))</x:f>
        <x:v>Improved</x:v>
      </x:c>
    </x:row>
    <x:row r="59">
      <x:c r="A59" s="43" t="str">
        <x:v>M055</x:v>
      </x:c>
      <x:c r="B59" s="48" t="n">
        <x:v>1</x:v>
      </x:c>
      <x:c r="C59" s="49" t="n">
        <x:f>B59/'Assumptions'!$B$5</x:f>
        <x:v>0.25</x:v>
      </x:c>
      <x:c r="D59" s="48" t="n">
        <x:v>3</x:v>
      </x:c>
      <x:c r="E59" s="49" t="n">
        <x:f>D59/'Assumptions'!$B$5</x:f>
        <x:v>0.75</x:v>
      </x:c>
      <x:c r="F59" s="50" t="n">
        <x:f>E59-C59</x:f>
        <x:v>0.5</x:v>
      </x:c>
      <x:c r="G59" s="48" t="str">
        <x:f>IF(F59&gt;0,"Improved",IF(F59=0,"No change","Lower"))</x:f>
        <x:v>Improved</x:v>
      </x:c>
    </x:row>
    <x:row r="60">
      <x:c r="A60" s="43" t="str">
        <x:v>M056</x:v>
      </x:c>
      <x:c r="B60" s="48" t="n">
        <x:v>3</x:v>
      </x:c>
      <x:c r="C60" s="49" t="n">
        <x:f>B60/'Assumptions'!$B$5</x:f>
        <x:v>0.75</x:v>
      </x:c>
      <x:c r="D60" s="48" t="n">
        <x:v>4</x:v>
      </x:c>
      <x:c r="E60" s="49" t="n">
        <x:f>D60/'Assumptions'!$B$5</x:f>
        <x:v>1</x:v>
      </x:c>
      <x:c r="F60" s="50" t="n">
        <x:f>E60-C60</x:f>
        <x:v>0.25</x:v>
      </x:c>
      <x:c r="G60" s="48" t="str">
        <x:f>IF(F60&gt;0,"Improved",IF(F60=0,"No change","Lower"))</x:f>
        <x:v>Improved</x:v>
      </x:c>
    </x:row>
    <x:row r="61">
      <x:c r="A61" s="43" t="str">
        <x:v>M057</x:v>
      </x:c>
      <x:c r="B61" s="48" t="n">
        <x:v>1</x:v>
      </x:c>
      <x:c r="C61" s="49" t="n">
        <x:f>B61/'Assumptions'!$B$5</x:f>
        <x:v>0.25</x:v>
      </x:c>
      <x:c r="D61" s="48" t="n">
        <x:v>3</x:v>
      </x:c>
      <x:c r="E61" s="49" t="n">
        <x:f>D61/'Assumptions'!$B$5</x:f>
        <x:v>0.75</x:v>
      </x:c>
      <x:c r="F61" s="50" t="n">
        <x:f>E61-C61</x:f>
        <x:v>0.5</x:v>
      </x:c>
      <x:c r="G61" s="48" t="str">
        <x:f>IF(F61&gt;0,"Improved",IF(F61=0,"No change","Lower"))</x:f>
        <x:v>Improved</x:v>
      </x:c>
    </x:row>
    <x:row r="62">
      <x:c r="A62" s="43" t="str">
        <x:v>M058</x:v>
      </x:c>
      <x:c r="B62" s="48" t="n">
        <x:v>2</x:v>
      </x:c>
      <x:c r="C62" s="49" t="n">
        <x:f>B62/'Assumptions'!$B$5</x:f>
        <x:v>0.5</x:v>
      </x:c>
      <x:c r="D62" s="48" t="n">
        <x:v>4</x:v>
      </x:c>
      <x:c r="E62" s="49" t="n">
        <x:f>D62/'Assumptions'!$B$5</x:f>
        <x:v>1</x:v>
      </x:c>
      <x:c r="F62" s="50" t="n">
        <x:f>E62-C62</x:f>
        <x:v>0.5</x:v>
      </x:c>
      <x:c r="G62" s="48" t="str">
        <x:f>IF(F62&gt;0,"Improved",IF(F62=0,"No change","Lower"))</x:f>
        <x:v>Improved</x:v>
      </x:c>
    </x:row>
    <x:row r="63">
      <x:c r="A63" s="43" t="str">
        <x:v>M059</x:v>
      </x:c>
      <x:c r="B63" s="48" t="n">
        <x:v>1</x:v>
      </x:c>
      <x:c r="C63" s="49" t="n">
        <x:f>B63/'Assumptions'!$B$5</x:f>
        <x:v>0.25</x:v>
      </x:c>
      <x:c r="D63" s="48" t="n">
        <x:v>3</x:v>
      </x:c>
      <x:c r="E63" s="49" t="n">
        <x:f>D63/'Assumptions'!$B$5</x:f>
        <x:v>0.75</x:v>
      </x:c>
      <x:c r="F63" s="50" t="n">
        <x:f>E63-C63</x:f>
        <x:v>0.5</x:v>
      </x:c>
      <x:c r="G63" s="48" t="str">
        <x:f>IF(F63&gt;0,"Improved",IF(F63=0,"No change","Lower"))</x:f>
        <x:v>Improved</x:v>
      </x:c>
    </x:row>
    <x:row r="64">
      <x:c r="A64" s="43" t="str">
        <x:v>M060</x:v>
      </x:c>
      <x:c r="B64" s="48" t="n">
        <x:v>3</x:v>
      </x:c>
      <x:c r="C64" s="49" t="n">
        <x:f>B64/'Assumptions'!$B$5</x:f>
        <x:v>0.75</x:v>
      </x:c>
      <x:c r="D64" s="48" t="n">
        <x:v>4</x:v>
      </x:c>
      <x:c r="E64" s="49" t="n">
        <x:f>D64/'Assumptions'!$B$5</x:f>
        <x:v>1</x:v>
      </x:c>
      <x:c r="F64" s="50" t="n">
        <x:f>E64-C64</x:f>
        <x:v>0.25</x:v>
      </x:c>
      <x:c r="G64" s="48" t="str">
        <x:f>IF(F64&gt;0,"Improved",IF(F64=0,"No change","Lower"))</x:f>
        <x:v>Improved</x:v>
      </x:c>
    </x:row>
    <x:row r="65">
      <x:c r="A65" s="43" t="str">
        <x:v>M061</x:v>
      </x:c>
      <x:c r="B65" s="48" t="n">
        <x:v>1</x:v>
      </x:c>
      <x:c r="C65" s="49" t="n">
        <x:f>B65/'Assumptions'!$B$5</x:f>
        <x:v>0.25</x:v>
      </x:c>
      <x:c r="D65" s="48" t="n">
        <x:v>3</x:v>
      </x:c>
      <x:c r="E65" s="49" t="n">
        <x:f>D65/'Assumptions'!$B$5</x:f>
        <x:v>0.75</x:v>
      </x:c>
      <x:c r="F65" s="50" t="n">
        <x:f>E65-C65</x:f>
        <x:v>0.5</x:v>
      </x:c>
      <x:c r="G65" s="48" t="str">
        <x:f>IF(F65&gt;0,"Improved",IF(F65=0,"No change","Lower"))</x:f>
        <x:v>Improved</x:v>
      </x:c>
    </x:row>
    <x:row r="66">
      <x:c r="A66" s="43" t="str">
        <x:v>M062</x:v>
      </x:c>
      <x:c r="B66" s="48" t="n">
        <x:v>0</x:v>
      </x:c>
      <x:c r="C66" s="49" t="n">
        <x:f>B66/'Assumptions'!$B$5</x:f>
        <x:v>0</x:v>
      </x:c>
      <x:c r="D66" s="48" t="n">
        <x:v>3</x:v>
      </x:c>
      <x:c r="E66" s="49" t="n">
        <x:f>D66/'Assumptions'!$B$5</x:f>
        <x:v>0.75</x:v>
      </x:c>
      <x:c r="F66" s="50" t="n">
        <x:f>E66-C66</x:f>
        <x:v>0.75</x:v>
      </x:c>
      <x:c r="G66" s="48" t="str">
        <x:f>IF(F66&gt;0,"Improved",IF(F66=0,"No change","Lower"))</x:f>
        <x:v>Improved</x:v>
      </x:c>
    </x:row>
    <x:row r="67">
      <x:c r="A67" s="43" t="str">
        <x:v>M063</x:v>
      </x:c>
      <x:c r="B67" s="48" t="n">
        <x:v>1</x:v>
      </x:c>
      <x:c r="C67" s="49" t="n">
        <x:f>B67/'Assumptions'!$B$5</x:f>
        <x:v>0.25</x:v>
      </x:c>
      <x:c r="D67" s="48" t="n">
        <x:v>2</x:v>
      </x:c>
      <x:c r="E67" s="49" t="n">
        <x:f>D67/'Assumptions'!$B$5</x:f>
        <x:v>0.5</x:v>
      </x:c>
      <x:c r="F67" s="50" t="n">
        <x:f>E67-C67</x:f>
        <x:v>0.25</x:v>
      </x:c>
      <x:c r="G67" s="48" t="str">
        <x:f>IF(F67&gt;0,"Improved",IF(F67=0,"No change","Lower"))</x:f>
        <x:v>Improved</x:v>
      </x:c>
    </x:row>
    <x:row r="68">
      <x:c r="A68" s="43" t="str">
        <x:v>M064</x:v>
      </x:c>
      <x:c r="B68" s="48" t="n">
        <x:v>2</x:v>
      </x:c>
      <x:c r="C68" s="49" t="n">
        <x:f>B68/'Assumptions'!$B$5</x:f>
        <x:v>0.5</x:v>
      </x:c>
      <x:c r="D68" s="48" t="n">
        <x:v>4</x:v>
      </x:c>
      <x:c r="E68" s="49" t="n">
        <x:f>D68/'Assumptions'!$B$5</x:f>
        <x:v>1</x:v>
      </x:c>
      <x:c r="F68" s="50" t="n">
        <x:f>E68-C68</x:f>
        <x:v>0.5</x:v>
      </x:c>
      <x:c r="G68" s="48" t="str">
        <x:f>IF(F68&gt;0,"Improved",IF(F68=0,"No change","Lower"))</x:f>
        <x:v>Improved</x:v>
      </x:c>
    </x:row>
    <x:row r="69">
      <x:c r="A69" s="43" t="str">
        <x:v>M065</x:v>
      </x:c>
      <x:c r="B69" s="48" t="n">
        <x:v>0</x:v>
      </x:c>
      <x:c r="C69" s="49" t="n">
        <x:f>B69/'Assumptions'!$B$5</x:f>
        <x:v>0</x:v>
      </x:c>
      <x:c r="D69" s="48" t="n">
        <x:v>1</x:v>
      </x:c>
      <x:c r="E69" s="49" t="n">
        <x:f>D69/'Assumptions'!$B$5</x:f>
        <x:v>0.25</x:v>
      </x:c>
      <x:c r="F69" s="50" t="n">
        <x:f>E69-C69</x:f>
        <x:v>0.25</x:v>
      </x:c>
      <x:c r="G69" s="48" t="str">
        <x:f>IF(F69&gt;0,"Improved",IF(F69=0,"No change","Lower"))</x:f>
        <x:v>Improved</x:v>
      </x:c>
    </x:row>
    <x:row r="70">
      <x:c r="A70" s="43" t="str">
        <x:v>M066</x:v>
      </x:c>
      <x:c r="B70" s="48" t="n">
        <x:v>3</x:v>
      </x:c>
      <x:c r="C70" s="49" t="n">
        <x:f>B70/'Assumptions'!$B$5</x:f>
        <x:v>0.75</x:v>
      </x:c>
      <x:c r="D70" s="48" t="n">
        <x:v>4</x:v>
      </x:c>
      <x:c r="E70" s="49" t="n">
        <x:f>D70/'Assumptions'!$B$5</x:f>
        <x:v>1</x:v>
      </x:c>
      <x:c r="F70" s="50" t="n">
        <x:f>E70-C70</x:f>
        <x:v>0.25</x:v>
      </x:c>
      <x:c r="G70" s="48" t="str">
        <x:f>IF(F70&gt;0,"Improved",IF(F70=0,"No change","Lower"))</x:f>
        <x:v>Improved</x:v>
      </x:c>
    </x:row>
    <x:row r="71">
      <x:c r="A71" s="43" t="str">
        <x:v>M067</x:v>
      </x:c>
      <x:c r="B71" s="48" t="n">
        <x:v>2</x:v>
      </x:c>
      <x:c r="C71" s="49" t="n">
        <x:f>B71/'Assumptions'!$B$5</x:f>
        <x:v>0.5</x:v>
      </x:c>
      <x:c r="D71" s="48" t="n">
        <x:v>4</x:v>
      </x:c>
      <x:c r="E71" s="49" t="n">
        <x:f>D71/'Assumptions'!$B$5</x:f>
        <x:v>1</x:v>
      </x:c>
      <x:c r="F71" s="50" t="n">
        <x:f>E71-C71</x:f>
        <x:v>0.5</x:v>
      </x:c>
      <x:c r="G71" s="48" t="str">
        <x:f>IF(F71&gt;0,"Improved",IF(F71=0,"No change","Lower"))</x:f>
        <x:v>Improved</x:v>
      </x:c>
    </x:row>
    <x:row r="72">
      <x:c r="A72" s="43" t="str">
        <x:v>M068</x:v>
      </x:c>
      <x:c r="B72" s="48" t="n">
        <x:v>1</x:v>
      </x:c>
      <x:c r="C72" s="49" t="n">
        <x:f>B72/'Assumptions'!$B$5</x:f>
        <x:v>0.25</x:v>
      </x:c>
      <x:c r="D72" s="48" t="n">
        <x:v>3</x:v>
      </x:c>
      <x:c r="E72" s="49" t="n">
        <x:f>D72/'Assumptions'!$B$5</x:f>
        <x:v>0.75</x:v>
      </x:c>
      <x:c r="F72" s="50" t="n">
        <x:f>E72-C72</x:f>
        <x:v>0.5</x:v>
      </x:c>
      <x:c r="G72" s="48" t="str">
        <x:f>IF(F72&gt;0,"Improved",IF(F72=0,"No change","Lower"))</x:f>
        <x:v>Improved</x:v>
      </x:c>
    </x:row>
    <x:row r="73">
      <x:c r="A73" s="43" t="str">
        <x:v>M069</x:v>
      </x:c>
      <x:c r="B73" s="48" t="n">
        <x:v>3</x:v>
      </x:c>
      <x:c r="C73" s="49" t="n">
        <x:f>B73/'Assumptions'!$B$5</x:f>
        <x:v>0.75</x:v>
      </x:c>
      <x:c r="D73" s="48" t="n">
        <x:v>4</x:v>
      </x:c>
      <x:c r="E73" s="49" t="n">
        <x:f>D73/'Assumptions'!$B$5</x:f>
        <x:v>1</x:v>
      </x:c>
      <x:c r="F73" s="50" t="n">
        <x:f>E73-C73</x:f>
        <x:v>0.25</x:v>
      </x:c>
      <x:c r="G73" s="48" t="str">
        <x:f>IF(F73&gt;0,"Improved",IF(F73=0,"No change","Lower"))</x:f>
        <x:v>Improved</x:v>
      </x:c>
    </x:row>
    <x:row r="74">
      <x:c r="A74" s="43" t="str">
        <x:v>M070</x:v>
      </x:c>
      <x:c r="B74" s="48" t="n">
        <x:v>1</x:v>
      </x:c>
      <x:c r="C74" s="49" t="n">
        <x:f>B74/'Assumptions'!$B$5</x:f>
        <x:v>0.25</x:v>
      </x:c>
      <x:c r="D74" s="48" t="n">
        <x:v>2</x:v>
      </x:c>
      <x:c r="E74" s="49" t="n">
        <x:f>D74/'Assumptions'!$B$5</x:f>
        <x:v>0.5</x:v>
      </x:c>
      <x:c r="F74" s="50" t="n">
        <x:f>E74-C74</x:f>
        <x:v>0.25</x:v>
      </x:c>
      <x:c r="G74" s="48" t="str">
        <x:f>IF(F74&gt;0,"Improved",IF(F74=0,"No change","Lower"))</x:f>
        <x:v>Improved</x:v>
      </x:c>
    </x:row>
    <x:row r="75">
      <x:c r="A75" s="43" t="str">
        <x:v>M071</x:v>
      </x:c>
      <x:c r="B75" s="48" t="n">
        <x:v>2</x:v>
      </x:c>
      <x:c r="C75" s="49" t="n">
        <x:f>B75/'Assumptions'!$B$5</x:f>
        <x:v>0.5</x:v>
      </x:c>
      <x:c r="D75" s="48" t="n">
        <x:v>3</x:v>
      </x:c>
      <x:c r="E75" s="49" t="n">
        <x:f>D75/'Assumptions'!$B$5</x:f>
        <x:v>0.75</x:v>
      </x:c>
      <x:c r="F75" s="50" t="n">
        <x:f>E75-C75</x:f>
        <x:v>0.25</x:v>
      </x:c>
      <x:c r="G75" s="48" t="str">
        <x:f>IF(F75&gt;0,"Improved",IF(F75=0,"No change","Lower"))</x:f>
        <x:v>Improved</x:v>
      </x:c>
    </x:row>
    <x:row r="76">
      <x:c r="A76" s="43" t="str">
        <x:v>M072</x:v>
      </x:c>
      <x:c r="B76" s="48" t="n">
        <x:v>1</x:v>
      </x:c>
      <x:c r="C76" s="49" t="n">
        <x:f>B76/'Assumptions'!$B$5</x:f>
        <x:v>0.25</x:v>
      </x:c>
      <x:c r="D76" s="48" t="n">
        <x:v>4</x:v>
      </x:c>
      <x:c r="E76" s="49" t="n">
        <x:f>D76/'Assumptions'!$B$5</x:f>
        <x:v>1</x:v>
      </x:c>
      <x:c r="F76" s="50" t="n">
        <x:f>E76-C76</x:f>
        <x:v>0.75</x:v>
      </x:c>
      <x:c r="G76" s="48" t="str">
        <x:f>IF(F76&gt;0,"Improved",IF(F76=0,"No change","Lower"))</x:f>
        <x:v>Improved</x:v>
      </x:c>
    </x:row>
    <x:row r="77">
      <x:c r="A77" s="43" t="str">
        <x:v>M073</x:v>
      </x:c>
      <x:c r="B77" s="48" t="n">
        <x:v>2</x:v>
      </x:c>
      <x:c r="C77" s="49" t="n">
        <x:f>B77/'Assumptions'!$B$5</x:f>
        <x:v>0.5</x:v>
      </x:c>
      <x:c r="D77" s="48" t="n">
        <x:v>4</x:v>
      </x:c>
      <x:c r="E77" s="49" t="n">
        <x:f>D77/'Assumptions'!$B$5</x:f>
        <x:v>1</x:v>
      </x:c>
      <x:c r="F77" s="50" t="n">
        <x:f>E77-C77</x:f>
        <x:v>0.5</x:v>
      </x:c>
      <x:c r="G77" s="48" t="str">
        <x:f>IF(F77&gt;0,"Improved",IF(F77=0,"No change","Lower"))</x:f>
        <x:v>Improved</x:v>
      </x:c>
    </x:row>
    <x:row r="78">
      <x:c r="A78" s="43" t="str">
        <x:v>M074</x:v>
      </x:c>
      <x:c r="B78" s="48" t="n">
        <x:v>2</x:v>
      </x:c>
      <x:c r="C78" s="49" t="n">
        <x:f>B78/'Assumptions'!$B$5</x:f>
        <x:v>0.5</x:v>
      </x:c>
      <x:c r="D78" s="48" t="n">
        <x:v>4</x:v>
      </x:c>
      <x:c r="E78" s="49" t="n">
        <x:f>D78/'Assumptions'!$B$5</x:f>
        <x:v>1</x:v>
      </x:c>
      <x:c r="F78" s="50" t="n">
        <x:f>E78-C78</x:f>
        <x:v>0.5</x:v>
      </x:c>
      <x:c r="G78" s="48" t="str">
        <x:f>IF(F78&gt;0,"Improved",IF(F78=0,"No change","Lower"))</x:f>
        <x:v>Improved</x:v>
      </x:c>
    </x:row>
    <x:row r="79">
      <x:c r="A79" s="43" t="str">
        <x:v>M075</x:v>
      </x:c>
      <x:c r="B79" s="48" t="n">
        <x:v>2</x:v>
      </x:c>
      <x:c r="C79" s="49" t="n">
        <x:f>B79/'Assumptions'!$B$5</x:f>
        <x:v>0.5</x:v>
      </x:c>
      <x:c r="D79" s="48" t="n">
        <x:v>4</x:v>
      </x:c>
      <x:c r="E79" s="49" t="n">
        <x:f>D79/'Assumptions'!$B$5</x:f>
        <x:v>1</x:v>
      </x:c>
      <x:c r="F79" s="50" t="n">
        <x:f>E79-C79</x:f>
        <x:v>0.5</x:v>
      </x:c>
      <x:c r="G79" s="48" t="str">
        <x:f>IF(F79&gt;0,"Improved",IF(F79=0,"No change","Lower"))</x:f>
        <x:v>Improved</x:v>
      </x:c>
    </x:row>
    <x:row r="80">
      <x:c r="A80" s="43" t="str">
        <x:v>M076</x:v>
      </x:c>
      <x:c r="B80" s="48" t="n">
        <x:v>1</x:v>
      </x:c>
      <x:c r="C80" s="49" t="n">
        <x:f>B80/'Assumptions'!$B$5</x:f>
        <x:v>0.25</x:v>
      </x:c>
      <x:c r="D80" s="48" t="n">
        <x:v>3</x:v>
      </x:c>
      <x:c r="E80" s="49" t="n">
        <x:f>D80/'Assumptions'!$B$5</x:f>
        <x:v>0.75</x:v>
      </x:c>
      <x:c r="F80" s="50" t="n">
        <x:f>E80-C80</x:f>
        <x:v>0.5</x:v>
      </x:c>
      <x:c r="G80" s="48" t="str">
        <x:f>IF(F80&gt;0,"Improved",IF(F80=0,"No change","Lower"))</x:f>
        <x:v>Improved</x:v>
      </x:c>
    </x:row>
    <x:row r="81">
      <x:c r="A81" s="43" t="str">
        <x:v>M077</x:v>
      </x:c>
      <x:c r="B81" s="48" t="n">
        <x:v>2</x:v>
      </x:c>
      <x:c r="C81" s="49" t="n">
        <x:f>B81/'Assumptions'!$B$5</x:f>
        <x:v>0.5</x:v>
      </x:c>
      <x:c r="D81" s="48" t="n">
        <x:v>4</x:v>
      </x:c>
      <x:c r="E81" s="49" t="n">
        <x:f>D81/'Assumptions'!$B$5</x:f>
        <x:v>1</x:v>
      </x:c>
      <x:c r="F81" s="50" t="n">
        <x:f>E81-C81</x:f>
        <x:v>0.5</x:v>
      </x:c>
      <x:c r="G81" s="48" t="str">
        <x:f>IF(F81&gt;0,"Improved",IF(F81=0,"No change","Lower"))</x:f>
        <x:v>Improved</x:v>
      </x:c>
    </x:row>
    <x:row r="82">
      <x:c r="A82" s="43" t="str">
        <x:v>M078</x:v>
      </x:c>
      <x:c r="B82" s="48" t="n">
        <x:v>2</x:v>
      </x:c>
      <x:c r="C82" s="49" t="n">
        <x:f>B82/'Assumptions'!$B$5</x:f>
        <x:v>0.5</x:v>
      </x:c>
      <x:c r="D82" s="48" t="n">
        <x:v>4</x:v>
      </x:c>
      <x:c r="E82" s="49" t="n">
        <x:f>D82/'Assumptions'!$B$5</x:f>
        <x:v>1</x:v>
      </x:c>
      <x:c r="F82" s="50" t="n">
        <x:f>E82-C82</x:f>
        <x:v>0.5</x:v>
      </x:c>
      <x:c r="G82" s="48" t="str">
        <x:f>IF(F82&gt;0,"Improved",IF(F82=0,"No change","Lower"))</x:f>
        <x:v>Improved</x:v>
      </x:c>
    </x:row>
    <x:row r="83">
      <x:c r="A83" s="43" t="str">
        <x:v>M079</x:v>
      </x:c>
      <x:c r="B83" s="48" t="n">
        <x:v>4</x:v>
      </x:c>
      <x:c r="C83" s="49" t="n">
        <x:f>B83/'Assumptions'!$B$5</x:f>
        <x:v>1</x:v>
      </x:c>
      <x:c r="D83" s="48" t="n">
        <x:v>4</x:v>
      </x:c>
      <x:c r="E83" s="49" t="n">
        <x:f>D83/'Assumptions'!$B$5</x:f>
        <x:v>1</x:v>
      </x:c>
      <x:c r="F83" s="50" t="n">
        <x:f>E83-C83</x:f>
        <x:v>0</x:v>
      </x:c>
      <x:c r="G83" s="48" t="str">
        <x:f>IF(F83&gt;0,"Improved",IF(F83=0,"No change","Lower"))</x:f>
        <x:v>No change</x:v>
      </x:c>
    </x:row>
    <x:row r="84">
      <x:c r="A84" s="43" t="str">
        <x:v>M080</x:v>
      </x:c>
      <x:c r="B84" s="48" t="n">
        <x:v>2</x:v>
      </x:c>
      <x:c r="C84" s="49" t="n">
        <x:f>B84/'Assumptions'!$B$5</x:f>
        <x:v>0.5</x:v>
      </x:c>
      <x:c r="D84" s="48" t="n">
        <x:v>4</x:v>
      </x:c>
      <x:c r="E84" s="49" t="n">
        <x:f>D84/'Assumptions'!$B$5</x:f>
        <x:v>1</x:v>
      </x:c>
      <x:c r="F84" s="50" t="n">
        <x:f>E84-C84</x:f>
        <x:v>0.5</x:v>
      </x:c>
      <x:c r="G84" s="48" t="str">
        <x:f>IF(F84&gt;0,"Improved",IF(F84=0,"No change","Lower"))</x:f>
        <x:v>Improved</x:v>
      </x:c>
    </x:row>
    <x:row r="85">
      <x:c r="A85" s="43" t="str">
        <x:v>M081</x:v>
      </x:c>
      <x:c r="B85" s="48" t="n">
        <x:v>2</x:v>
      </x:c>
      <x:c r="C85" s="49" t="n">
        <x:f>B85/'Assumptions'!$B$5</x:f>
        <x:v>0.5</x:v>
      </x:c>
      <x:c r="D85" s="48" t="n">
        <x:v>4</x:v>
      </x:c>
      <x:c r="E85" s="49" t="n">
        <x:f>D85/'Assumptions'!$B$5</x:f>
        <x:v>1</x:v>
      </x:c>
      <x:c r="F85" s="50" t="n">
        <x:f>E85-C85</x:f>
        <x:v>0.5</x:v>
      </x:c>
      <x:c r="G85" s="48" t="str">
        <x:f>IF(F85&gt;0,"Improved",IF(F85=0,"No change","Lower"))</x:f>
        <x:v>Improved</x:v>
      </x:c>
    </x:row>
    <x:row r="86">
      <x:c r="A86" s="43" t="str">
        <x:v>M082</x:v>
      </x:c>
      <x:c r="B86" s="48" t="n">
        <x:v>1</x:v>
      </x:c>
      <x:c r="C86" s="49" t="n">
        <x:f>B86/'Assumptions'!$B$5</x:f>
        <x:v>0.25</x:v>
      </x:c>
      <x:c r="D86" s="48" t="n">
        <x:v>2</x:v>
      </x:c>
      <x:c r="E86" s="49" t="n">
        <x:f>D86/'Assumptions'!$B$5</x:f>
        <x:v>0.5</x:v>
      </x:c>
      <x:c r="F86" s="50" t="n">
        <x:f>E86-C86</x:f>
        <x:v>0.25</x:v>
      </x:c>
      <x:c r="G86" s="48" t="str">
        <x:f>IF(F86&gt;0,"Improved",IF(F86=0,"No change","Lower"))</x:f>
        <x:v>Improved</x:v>
      </x:c>
    </x:row>
    <x:row r="87">
      <x:c r="A87" s="43" t="str">
        <x:v>M083</x:v>
      </x:c>
      <x:c r="B87" s="48" t="n">
        <x:v>2</x:v>
      </x:c>
      <x:c r="C87" s="49" t="n">
        <x:f>B87/'Assumptions'!$B$5</x:f>
        <x:v>0.5</x:v>
      </x:c>
      <x:c r="D87" s="48" t="n">
        <x:v>4</x:v>
      </x:c>
      <x:c r="E87" s="49" t="n">
        <x:f>D87/'Assumptions'!$B$5</x:f>
        <x:v>1</x:v>
      </x:c>
      <x:c r="F87" s="50" t="n">
        <x:f>E87-C87</x:f>
        <x:v>0.5</x:v>
      </x:c>
      <x:c r="G87" s="48" t="str">
        <x:f>IF(F87&gt;0,"Improved",IF(F87=0,"No change","Lower"))</x:f>
        <x:v>Improved</x:v>
      </x:c>
    </x:row>
    <x:row r="88">
      <x:c r="A88" s="43" t="str">
        <x:v>M084</x:v>
      </x:c>
      <x:c r="B88" s="48" t="n">
        <x:v>1</x:v>
      </x:c>
      <x:c r="C88" s="49" t="n">
        <x:f>B88/'Assumptions'!$B$5</x:f>
        <x:v>0.25</x:v>
      </x:c>
      <x:c r="D88" s="48" t="n">
        <x:v>4</x:v>
      </x:c>
      <x:c r="E88" s="49" t="n">
        <x:f>D88/'Assumptions'!$B$5</x:f>
        <x:v>1</x:v>
      </x:c>
      <x:c r="F88" s="50" t="n">
        <x:f>E88-C88</x:f>
        <x:v>0.75</x:v>
      </x:c>
      <x:c r="G88" s="48" t="str">
        <x:f>IF(F88&gt;0,"Improved",IF(F88=0,"No change","Lower"))</x:f>
        <x:v>Improved</x:v>
      </x:c>
    </x:row>
    <x:row r="89">
      <x:c r="A89" s="43" t="str">
        <x:v>M085</x:v>
      </x:c>
      <x:c r="B89" s="48" t="n">
        <x:v>4</x:v>
      </x:c>
      <x:c r="C89" s="49" t="n">
        <x:f>B89/'Assumptions'!$B$5</x:f>
        <x:v>1</x:v>
      </x:c>
      <x:c r="D89" s="48" t="n">
        <x:v>4</x:v>
      </x:c>
      <x:c r="E89" s="49" t="n">
        <x:f>D89/'Assumptions'!$B$5</x:f>
        <x:v>1</x:v>
      </x:c>
      <x:c r="F89" s="50" t="n">
        <x:f>E89-C89</x:f>
        <x:v>0</x:v>
      </x:c>
      <x:c r="G89" s="48" t="str">
        <x:f>IF(F89&gt;0,"Improved",IF(F89=0,"No change","Lower"))</x:f>
        <x:v>No change</x:v>
      </x:c>
    </x:row>
    <x:row r="90">
      <x:c r="A90" s="43" t="str">
        <x:v>M086</x:v>
      </x:c>
      <x:c r="B90" s="48" t="n">
        <x:v>1</x:v>
      </x:c>
      <x:c r="C90" s="49" t="n">
        <x:f>B90/'Assumptions'!$B$5</x:f>
        <x:v>0.25</x:v>
      </x:c>
      <x:c r="D90" s="48" t="n">
        <x:v>4</x:v>
      </x:c>
      <x:c r="E90" s="49" t="n">
        <x:f>D90/'Assumptions'!$B$5</x:f>
        <x:v>1</x:v>
      </x:c>
      <x:c r="F90" s="50" t="n">
        <x:f>E90-C90</x:f>
        <x:v>0.75</x:v>
      </x:c>
      <x:c r="G90" s="48" t="str">
        <x:f>IF(F90&gt;0,"Improved",IF(F90=0,"No change","Lower"))</x:f>
        <x:v>Improved</x:v>
      </x:c>
    </x:row>
    <x:row r="91">
      <x:c r="A91" s="43" t="str">
        <x:v>M087</x:v>
      </x:c>
      <x:c r="B91" s="48" t="n">
        <x:v>4</x:v>
      </x:c>
      <x:c r="C91" s="49" t="n">
        <x:f>B91/'Assumptions'!$B$5</x:f>
        <x:v>1</x:v>
      </x:c>
      <x:c r="D91" s="48" t="n">
        <x:v>4</x:v>
      </x:c>
      <x:c r="E91" s="49" t="n">
        <x:f>D91/'Assumptions'!$B$5</x:f>
        <x:v>1</x:v>
      </x:c>
      <x:c r="F91" s="50" t="n">
        <x:f>E91-C91</x:f>
        <x:v>0</x:v>
      </x:c>
      <x:c r="G91" s="48" t="str">
        <x:f>IF(F91&gt;0,"Improved",IF(F91=0,"No change","Lower"))</x:f>
        <x:v>No change</x:v>
      </x:c>
    </x:row>
    <x:row r="92">
      <x:c r="A92" s="43" t="str">
        <x:v>M088</x:v>
      </x:c>
      <x:c r="B92" s="48" t="n">
        <x:v>2</x:v>
      </x:c>
      <x:c r="C92" s="49" t="n">
        <x:f>B92/'Assumptions'!$B$5</x:f>
        <x:v>0.5</x:v>
      </x:c>
      <x:c r="D92" s="48" t="n">
        <x:v>3</x:v>
      </x:c>
      <x:c r="E92" s="49" t="n">
        <x:f>D92/'Assumptions'!$B$5</x:f>
        <x:v>0.75</x:v>
      </x:c>
      <x:c r="F92" s="50" t="n">
        <x:f>E92-C92</x:f>
        <x:v>0.25</x:v>
      </x:c>
      <x:c r="G92" s="48" t="str">
        <x:f>IF(F92&gt;0,"Improved",IF(F92=0,"No change","Lower"))</x:f>
        <x:v>Improved</x:v>
      </x:c>
    </x:row>
    <x:row r="93">
      <x:c r="A93" s="43" t="str">
        <x:v>M089</x:v>
      </x:c>
      <x:c r="B93" s="48" t="n">
        <x:v>1</x:v>
      </x:c>
      <x:c r="C93" s="49" t="n">
        <x:f>B93/'Assumptions'!$B$5</x:f>
        <x:v>0.25</x:v>
      </x:c>
      <x:c r="D93" s="48" t="n">
        <x:v>3</x:v>
      </x:c>
      <x:c r="E93" s="49" t="n">
        <x:f>D93/'Assumptions'!$B$5</x:f>
        <x:v>0.75</x:v>
      </x:c>
      <x:c r="F93" s="50" t="n">
        <x:f>E93-C93</x:f>
        <x:v>0.5</x:v>
      </x:c>
      <x:c r="G93" s="48" t="str">
        <x:f>IF(F93&gt;0,"Improved",IF(F93=0,"No change","Lower"))</x:f>
        <x:v>Improved</x:v>
      </x:c>
    </x:row>
    <x:row r="94">
      <x:c r="A94" s="43" t="str">
        <x:v>M090</x:v>
      </x:c>
      <x:c r="B94" s="48" t="n">
        <x:v>3</x:v>
      </x:c>
      <x:c r="C94" s="49" t="n">
        <x:f>B94/'Assumptions'!$B$5</x:f>
        <x:v>0.75</x:v>
      </x:c>
      <x:c r="D94" s="48" t="n">
        <x:v>4</x:v>
      </x:c>
      <x:c r="E94" s="49" t="n">
        <x:f>D94/'Assumptions'!$B$5</x:f>
        <x:v>1</x:v>
      </x:c>
      <x:c r="F94" s="50" t="n">
        <x:f>E94-C94</x:f>
        <x:v>0.25</x:v>
      </x:c>
      <x:c r="G94" s="48" t="str">
        <x:f>IF(F94&gt;0,"Improved",IF(F94=0,"No change","Lower"))</x:f>
        <x:v>Improved</x:v>
      </x:c>
    </x:row>
    <x:row r="95">
      <x:c r="A95" s="43" t="str">
        <x:v>M091</x:v>
      </x:c>
      <x:c r="B95" s="48" t="n">
        <x:v>1</x:v>
      </x:c>
      <x:c r="C95" s="49" t="n">
        <x:f>B95/'Assumptions'!$B$5</x:f>
        <x:v>0.25</x:v>
      </x:c>
      <x:c r="D95" s="48" t="n">
        <x:v>3</x:v>
      </x:c>
      <x:c r="E95" s="49" t="n">
        <x:f>D95/'Assumptions'!$B$5</x:f>
        <x:v>0.75</x:v>
      </x:c>
      <x:c r="F95" s="50" t="n">
        <x:f>E95-C95</x:f>
        <x:v>0.5</x:v>
      </x:c>
      <x:c r="G95" s="48" t="str">
        <x:f>IF(F95&gt;0,"Improved",IF(F95=0,"No change","Lower"))</x:f>
        <x:v>Improved</x:v>
      </x:c>
    </x:row>
    <x:row r="96">
      <x:c r="A96" s="43" t="str">
        <x:v>M092</x:v>
      </x:c>
      <x:c r="B96" s="48" t="n">
        <x:v>1</x:v>
      </x:c>
      <x:c r="C96" s="49" t="n">
        <x:f>B96/'Assumptions'!$B$5</x:f>
        <x:v>0.25</x:v>
      </x:c>
      <x:c r="D96" s="48" t="n">
        <x:v>2</x:v>
      </x:c>
      <x:c r="E96" s="49" t="n">
        <x:f>D96/'Assumptions'!$B$5</x:f>
        <x:v>0.5</x:v>
      </x:c>
      <x:c r="F96" s="50" t="n">
        <x:f>E96-C96</x:f>
        <x:v>0.25</x:v>
      </x:c>
      <x:c r="G96" s="48" t="str">
        <x:f>IF(F96&gt;0,"Improved",IF(F96=0,"No change","Lower"))</x:f>
        <x:v>Improved</x:v>
      </x:c>
    </x:row>
    <x:row r="97">
      <x:c r="A97" s="43" t="str">
        <x:v>M093</x:v>
      </x:c>
      <x:c r="B97" s="48" t="n">
        <x:v>0</x:v>
      </x:c>
      <x:c r="C97" s="49" t="n">
        <x:f>B97/'Assumptions'!$B$5</x:f>
        <x:v>0</x:v>
      </x:c>
      <x:c r="D97" s="48" t="n">
        <x:v>2</x:v>
      </x:c>
      <x:c r="E97" s="49" t="n">
        <x:f>D97/'Assumptions'!$B$5</x:f>
        <x:v>0.5</x:v>
      </x:c>
      <x:c r="F97" s="50" t="n">
        <x:f>E97-C97</x:f>
        <x:v>0.5</x:v>
      </x:c>
      <x:c r="G97" s="48" t="str">
        <x:f>IF(F97&gt;0,"Improved",IF(F97=0,"No change","Lower"))</x:f>
        <x:v>Improved</x:v>
      </x:c>
    </x:row>
    <x:row r="98">
      <x:c r="A98" s="43" t="str">
        <x:v>M094</x:v>
      </x:c>
      <x:c r="B98" s="48" t="n">
        <x:v>0</x:v>
      </x:c>
      <x:c r="C98" s="49" t="n">
        <x:f>B98/'Assumptions'!$B$5</x:f>
        <x:v>0</x:v>
      </x:c>
      <x:c r="D98" s="48" t="n">
        <x:v>1</x:v>
      </x:c>
      <x:c r="E98" s="49" t="n">
        <x:f>D98/'Assumptions'!$B$5</x:f>
        <x:v>0.25</x:v>
      </x:c>
      <x:c r="F98" s="50" t="n">
        <x:f>E98-C98</x:f>
        <x:v>0.25</x:v>
      </x:c>
      <x:c r="G98" s="48" t="str">
        <x:f>IF(F98&gt;0,"Improved",IF(F98=0,"No change","Lower"))</x:f>
        <x:v>Improved</x:v>
      </x:c>
    </x:row>
    <x:row r="99">
      <x:c r="A99" s="43" t="str">
        <x:v>M095</x:v>
      </x:c>
      <x:c r="B99" s="48" t="n">
        <x:v>1</x:v>
      </x:c>
      <x:c r="C99" s="49" t="n">
        <x:f>B99/'Assumptions'!$B$5</x:f>
        <x:v>0.25</x:v>
      </x:c>
      <x:c r="D99" s="48" t="n">
        <x:v>4</x:v>
      </x:c>
      <x:c r="E99" s="49" t="n">
        <x:f>D99/'Assumptions'!$B$5</x:f>
        <x:v>1</x:v>
      </x:c>
      <x:c r="F99" s="50" t="n">
        <x:f>E99-C99</x:f>
        <x:v>0.75</x:v>
      </x:c>
      <x:c r="G99" s="48" t="str">
        <x:f>IF(F99&gt;0,"Improved",IF(F99=0,"No change","Lower"))</x:f>
        <x:v>Improved</x:v>
      </x:c>
    </x:row>
    <x:row r="100">
      <x:c r="A100" s="43" t="str">
        <x:v>M096</x:v>
      </x:c>
      <x:c r="B100" s="48" t="n">
        <x:v>3</x:v>
      </x:c>
      <x:c r="C100" s="49" t="n">
        <x:f>B100/'Assumptions'!$B$5</x:f>
        <x:v>0.75</x:v>
      </x:c>
      <x:c r="D100" s="48" t="n">
        <x:v>4</x:v>
      </x:c>
      <x:c r="E100" s="49" t="n">
        <x:f>D100/'Assumptions'!$B$5</x:f>
        <x:v>1</x:v>
      </x:c>
      <x:c r="F100" s="50" t="n">
        <x:f>E100-C100</x:f>
        <x:v>0.25</x:v>
      </x:c>
      <x:c r="G100" s="48" t="str">
        <x:f>IF(F100&gt;0,"Improved",IF(F100=0,"No change","Lower"))</x:f>
        <x:v>Improved</x:v>
      </x:c>
    </x:row>
    <x:row r="101">
      <x:c r="A101" s="43" t="str">
        <x:v>M097</x:v>
      </x:c>
      <x:c r="B101" s="48" t="n">
        <x:v>0</x:v>
      </x:c>
      <x:c r="C101" s="49" t="n">
        <x:f>B101/'Assumptions'!$B$5</x:f>
        <x:v>0</x:v>
      </x:c>
      <x:c r="D101" s="48" t="n">
        <x:v>2</x:v>
      </x:c>
      <x:c r="E101" s="49" t="n">
        <x:f>D101/'Assumptions'!$B$5</x:f>
        <x:v>0.5</x:v>
      </x:c>
      <x:c r="F101" s="50" t="n">
        <x:f>E101-C101</x:f>
        <x:v>0.5</x:v>
      </x:c>
      <x:c r="G101" s="48" t="str">
        <x:f>IF(F101&gt;0,"Improved",IF(F101=0,"No change","Lower"))</x:f>
        <x:v>Improved</x:v>
      </x:c>
    </x:row>
    <x:row r="102">
      <x:c r="A102" s="43" t="str">
        <x:v>M098</x:v>
      </x:c>
      <x:c r="B102" s="48" t="n">
        <x:v>1</x:v>
      </x:c>
      <x:c r="C102" s="49" t="n">
        <x:f>B102/'Assumptions'!$B$5</x:f>
        <x:v>0.25</x:v>
      </x:c>
      <x:c r="D102" s="48" t="n">
        <x:v>3</x:v>
      </x:c>
      <x:c r="E102" s="49" t="n">
        <x:f>D102/'Assumptions'!$B$5</x:f>
        <x:v>0.75</x:v>
      </x:c>
      <x:c r="F102" s="50" t="n">
        <x:f>E102-C102</x:f>
        <x:v>0.5</x:v>
      </x:c>
      <x:c r="G102" s="48" t="str">
        <x:f>IF(F102&gt;0,"Improved",IF(F102=0,"No change","Lower"))</x:f>
        <x:v>Improved</x:v>
      </x:c>
    </x:row>
    <x:row r="103">
      <x:c r="A103" s="43" t="str">
        <x:v>M099</x:v>
      </x:c>
      <x:c r="B103" s="48" t="n">
        <x:v>2</x:v>
      </x:c>
      <x:c r="C103" s="49" t="n">
        <x:f>B103/'Assumptions'!$B$5</x:f>
        <x:v>0.5</x:v>
      </x:c>
      <x:c r="D103" s="48" t="n">
        <x:v>4</x:v>
      </x:c>
      <x:c r="E103" s="49" t="n">
        <x:f>D103/'Assumptions'!$B$5</x:f>
        <x:v>1</x:v>
      </x:c>
      <x:c r="F103" s="50" t="n">
        <x:f>E103-C103</x:f>
        <x:v>0.5</x:v>
      </x:c>
      <x:c r="G103" s="48" t="str">
        <x:f>IF(F103&gt;0,"Improved",IF(F103=0,"No change","Lower"))</x:f>
        <x:v>Improved</x:v>
      </x:c>
    </x:row>
    <x:row r="104">
      <x:c r="A104" s="44" t="str">
        <x:v>M100</x:v>
      </x:c>
      <x:c r="B104" s="51" t="n">
        <x:v>1</x:v>
      </x:c>
      <x:c r="C104" s="52" t="n">
        <x:f>B104/'Assumptions'!$B$5</x:f>
        <x:v>0.25</x:v>
      </x:c>
      <x:c r="D104" s="51" t="n">
        <x:v>3</x:v>
      </x:c>
      <x:c r="E104" s="52" t="n">
        <x:f>D104/'Assumptions'!$B$5</x:f>
        <x:v>0.75</x:v>
      </x:c>
      <x:c r="F104" s="53" t="n">
        <x:f>E104-C104</x:f>
        <x:v>0.5</x:v>
      </x:c>
      <x:c r="G104" s="51" t="str">
        <x:f>IF(F104&gt;0,"Improved",IF(F104=0,"No change","Lower"))</x:f>
        <x:v>Improved</x:v>
      </x:c>
    </x:row>
    <x:row r="106">
      <x:c r="A106" s="60" t="str">
        <x:v>AVERAGE</x:v>
      </x:c>
      <x:c r="B106" s="61" t="n">
        <x:f>AVERAGE(B5:B104)</x:f>
        <x:v>1.6</x:v>
      </x:c>
      <x:c r="C106" s="62" t="n">
        <x:f>AVERAGE(C5:C104)</x:f>
        <x:v>0.4</x:v>
      </x:c>
      <x:c r="D106" s="61" t="n">
        <x:f>AVERAGE(D5:D104)</x:f>
        <x:v>3.2</x:v>
      </x:c>
      <x:c r="E106" s="62" t="n">
        <x:f>AVERAGE(E5:E104)</x:f>
        <x:v>0.8</x:v>
      </x:c>
      <x:c r="F106" s="62" t="n">
        <x:f>AVERAGE(F5:F104)</x:f>
        <x:v>0.4</x:v>
      </x:c>
      <x:c r="G106" s="60" t="str"/>
    </x:row>
  </x:sheetData>
  <x:mergeCells>
    <x:mergeCell ref="A1:G1"/>
    <x:mergeCell ref="A2:G2"/>
  </x:mergeCells>
  <x:conditionalFormatting sqref="C5:C104">
    <x:cfRule type="dataBar" priority="1">
      <x:dataBar>
        <x:cfvo type="num" val="0"/>
        <x:cfvo type="num" val="1"/>
        <x:color rgb="FF6C35A5"/>
      </x:dataBar>
      <x:extLst>
        <x:ext xmlns:x14="http://schemas.microsoft.com/office/spreadsheetml/2009/9/main" uri="{B025F937-C7B1-47D3-B67F-A62EFF666E3E}">
          <x14:id>{963C118A-6F0C-E327-EDD2-2BB9A71CF4D5}</x14:id>
        </x:ext>
      </x:extLst>
    </x:cfRule>
  </x:conditionalFormatting>
  <x:conditionalFormatting sqref="E5:E104">
    <x:cfRule type="dataBar" priority="2">
      <x:dataBar>
        <x:cfvo type="num" val="0"/>
        <x:cfvo type="num" val="1"/>
        <x:color rgb="FF2E8B57"/>
      </x:dataBar>
      <x:extLst>
        <x:ext xmlns:x14="http://schemas.microsoft.com/office/spreadsheetml/2009/9/main" uri="{B025F937-C7B1-47D3-B67F-A62EFF666E3E}">
          <x14:id>{7506D258-B507-5A57-918A-E00140E4B174}</x14:id>
        </x:ext>
      </x:extLst>
    </x:cfRule>
  </x:conditionalFormatting>
  <x:conditionalFormatting sqref="F5:F104">
    <x:cfRule type="dataBar" priority="3">
      <x:dataBar>
        <x:cfvo type="num" val="0"/>
        <x:cfvo type="num" val="1"/>
        <x:color rgb="FFA56CC1"/>
      </x:dataBar>
      <x:extLst>
        <x:ext xmlns:x14="http://schemas.microsoft.com/office/spreadsheetml/2009/9/main" uri="{B025F937-C7B1-47D3-B67F-A62EFF666E3E}">
          <x14:id>{55E4BBD5-AB1F-BBE0-A77B-4B43D1291D83}</x14:id>
        </x:ext>
      </x:extLst>
    </x:cfRule>
  </x:conditionalFormatting>
  <x:conditionalFormatting sqref="G5:G104">
    <x:cfRule type="containsText" dxfId="0" priority="4" operator="containsText" text="Improved"/>
    <x:cfRule type="containsText" dxfId="1" priority="5" operator="containsText" text="No change"/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963C118A-6F0C-E327-EDD2-2BB9A71CF4D5}">
            <x14:dataBar gradient="1">
              <x14:cfvo type="num">
                <xm:f>0</xm:f>
              </x14:cfvo>
              <x14:cfvo type="num">
                <xm:f>1</xm:f>
              </x14:cfvo>
              <x14:fillColor rgb="FF6C35A5"/>
            </x14:dataBar>
          </x14:cfRule>
          <xm:sqref>C5:C104</xm:sqref>
        </x14:conditionalFormatting>
        <x14:conditionalFormatting>
          <x14:cfRule type="dataBar" priority="2" id="{7506D258-B507-5A57-918A-E00140E4B174}">
            <x14:dataBar gradient="1">
              <x14:cfvo type="num">
                <xm:f>0</xm:f>
              </x14:cfvo>
              <x14:cfvo type="num">
                <xm:f>1</xm:f>
              </x14:cfvo>
              <x14:fillColor rgb="FF2E8B57"/>
            </x14:dataBar>
          </x14:cfRule>
          <xm:sqref>E5:E104</xm:sqref>
        </x14:conditionalFormatting>
        <x14:conditionalFormatting>
          <x14:cfRule type="dataBar" priority="3" id="{55E4BBD5-AB1F-BBE0-A77B-4B43D1291D83}">
            <x14:dataBar gradient="1">
              <x14:cfvo type="num">
                <xm:f>0</xm:f>
              </x14:cfvo>
              <x14:cfvo type="num">
                <xm:f>1</xm:f>
              </x14:cfvo>
              <x14:fillColor rgb="FFA56CC1"/>
            </x14:dataBar>
          </x14:cfRule>
          <xm:sqref>F5:F104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24" hidden="0" customWidth="1"/>
    <x:col min="3" max="3" width="48" hidden="0" customWidth="1"/>
    <x:col min="4" max="4" width="18" hidden="0" customWidth="1"/>
  </x:cols>
  <x:sheetData>
    <x:row r="1" ht="30" customHeight="1">
      <x:c r="A1" s="4" t="str">
        <x:v>ShieldHer AI — Model Assumptions</x:v>
      </x:c>
      <x:c r="B1" s="4"/>
      <x:c r="C1" s="4"/>
      <x:c r="D1" s="4"/>
    </x:row>
    <x:row r="2" ht="48" customHeight="1">
      <x:c r="A2" s="8" t="str">
        <x:v>MODELED / ILLUSTRATIVE DATA — not observed participant records. Replace with the real 100-row score export before presenting these rows as measured results.</x:v>
      </x:c>
      <x:c r="B2" s="8"/>
      <x:c r="C2" s="8"/>
      <x:c r="D2" s="8"/>
    </x:row>
    <x:row r="4">
      <x:c r="A4" s="21" t="str">
        <x:v>Parameter</x:v>
      </x:c>
      <x:c r="B4" s="21" t="str">
        <x:v>Value</x:v>
      </x:c>
      <x:c r="C4" s="21" t="str">
        <x:v>Basis</x:v>
      </x:c>
      <x:c r="D4" s="21" t="str">
        <x:v>Data status</x:v>
      </x:c>
    </x:row>
    <x:row r="5">
      <x:c r="A5" s="22" t="str">
        <x:v>Maximum score</x:v>
      </x:c>
      <x:c r="B5" s="23" t="n">
        <x:v>4</x:v>
      </x:c>
      <x:c r="C5" s="24" t="str">
        <x:v>Four scored examples in each quiz stage</x:v>
      </x:c>
      <x:c r="D5" s="24" t="str">
        <x:v>Known</x:v>
      </x:c>
    </x:row>
    <x:row r="6">
      <x:c r="A6" s="25" t="str">
        <x:v>Participants</x:v>
      </x:c>
      <x:c r="B6" s="26" t="n">
        <x:v>100</x:v>
      </x:c>
      <x:c r="C6" s="27" t="str">
        <x:v>Founding response set reported as 100</x:v>
      </x:c>
      <x:c r="D6" s="27" t="str">
        <x:v>Reported</x:v>
      </x:c>
    </x:row>
    <x:row r="7">
      <x:c r="A7" s="25" t="str">
        <x:v>Baseline incorrect rate</x:v>
      </x:c>
      <x:c r="B7" s="28" t="n">
        <x:v>0.6</x:v>
      </x:c>
      <x:c r="C7" s="27" t="str">
        <x:v>User described roughly 60% wrong</x:v>
      </x:c>
      <x:c r="D7" s="27" t="str">
        <x:v>Approximate</x:v>
      </x:c>
    </x:row>
    <x:row r="8">
      <x:c r="A8" s="25" t="str">
        <x:v>Baseline correct rate</x:v>
      </x:c>
      <x:c r="B8" s="28" t="n">
        <x:f>1-B7</x:f>
        <x:v>0.4</x:v>
      </x:c>
      <x:c r="C8" s="27" t="str">
        <x:v>Derived as 1 − baseline incorrect rate</x:v>
      </x:c>
      <x:c r="D8" s="27" t="str">
        <x:v>Derived</x:v>
      </x:c>
    </x:row>
    <x:row r="9">
      <x:c r="A9" s="25" t="str">
        <x:v>Baseline average score</x:v>
      </x:c>
      <x:c r="B9" s="29" t="n">
        <x:f>B8*B5</x:f>
        <x:v>1.6</x:v>
      </x:c>
      <x:c r="C9" s="27" t="str">
        <x:v>Derived as correct rate × max score</x:v>
      </x:c>
      <x:c r="D9" s="27" t="str">
        <x:v>Derived</x:v>
      </x:c>
    </x:row>
    <x:row r="10">
      <x:c r="A10" s="25" t="str">
        <x:v>Modeled post correct rate</x:v>
      </x:c>
      <x:c r="B10" s="28" t="n">
        <x:v>0.8</x:v>
      </x:c>
      <x:c r="C10" s="27" t="str">
        <x:v>Illustrative post-learning assumption for this model</x:v>
      </x:c>
      <x:c r="D10" s="27" t="str">
        <x:v>Modeled</x:v>
      </x:c>
    </x:row>
    <x:row r="11">
      <x:c r="A11" s="25" t="str">
        <x:v>Modeled post average score</x:v>
      </x:c>
      <x:c r="B11" s="29" t="n">
        <x:f>B10*B5</x:f>
        <x:v>3.2</x:v>
      </x:c>
      <x:c r="C11" s="27" t="str">
        <x:v>Derived as modeled post rate × max score</x:v>
      </x:c>
      <x:c r="D11" s="27" t="str">
        <x:v>Modeled</x:v>
      </x:c>
    </x:row>
    <x:row r="12">
      <x:c r="A12" s="25" t="str">
        <x:v>Model seed</x:v>
      </x:c>
      <x:c r="B12" s="26" t="n">
        <x:v>20260806</x:v>
      </x:c>
      <x:c r="C12" s="27" t="str">
        <x:v>Fixed seed keeps row ordering reproducible</x:v>
      </x:c>
      <x:c r="D12" s="27" t="str">
        <x:v>Modeled</x:v>
      </x:c>
    </x:row>
    <x:row r="13">
      <x:c r="A13" s="25" t="str">
        <x:v>Challenge page</x:v>
      </x:c>
      <x:c r="B13" s="26" t="str">
        <x:v>https://shieldher-ai.christina10jones.chatgpt.site/real-or-ai</x:v>
      </x:c>
      <x:c r="C13" s="27" t="str">
        <x:v>Website context</x:v>
      </x:c>
      <x:c r="D13" s="27" t="str">
        <x:v>Source URL</x:v>
      </x:c>
    </x:row>
  </x:sheetData>
  <x:mergeCells>
    <x:mergeCell ref="A1:D1"/>
    <x:mergeCell ref="A2:D2"/>
  </x:mergeCells>
  <x:pageMargins left="0.7" right="0.7" top="0.75" bottom="0.75" header="0.3" footer="0.3"/>
</x:worksheet>
</file>